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'РАЗДЕЛЫ'!$A$1:$K$266</definedName>
  </definedNames>
  <calcPr fullCalcOnLoad="1"/>
</workbook>
</file>

<file path=xl/sharedStrings.xml><?xml version="1.0" encoding="utf-8"?>
<sst xmlns="http://schemas.openxmlformats.org/spreadsheetml/2006/main" count="478" uniqueCount="210">
  <si>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</si>
  <si>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</si>
  <si>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</si>
  <si>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</si>
  <si>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</si>
  <si>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</si>
  <si>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</si>
  <si>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</si>
  <si>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</si>
  <si>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</si>
  <si>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</si>
  <si>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</si>
  <si>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</si>
  <si>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</si>
  <si>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</si>
  <si>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</si>
  <si>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</si>
  <si>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</si>
  <si>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</si>
  <si>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</si>
  <si>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</si>
  <si>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</si>
  <si>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</si>
  <si>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</si>
  <si>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</si>
  <si>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</si>
  <si>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</si>
  <si>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</si>
  <si>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</si>
  <si>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</si>
  <si>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</si>
  <si>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</si>
  <si>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</si>
  <si>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</si>
  <si>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</si>
  <si>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</si>
  <si>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</si>
  <si>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</si>
  <si>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</si>
  <si>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</si>
  <si>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</si>
  <si>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</si>
  <si>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</si>
  <si>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</si>
  <si>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</si>
  <si>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</si>
  <si>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</si>
  <si>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</si>
  <si>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</si>
  <si>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</si>
  <si>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</si>
  <si>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</si>
  <si>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</si>
  <si>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</si>
  <si>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</si>
  <si>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</si>
  <si>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</si>
  <si>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</si>
  <si>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</si>
  <si>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</si>
  <si>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</si>
  <si>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</si>
  <si>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</si>
  <si>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</si>
  <si>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</si>
  <si>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</si>
  <si>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</si>
  <si>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</si>
  <si>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</si>
  <si>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</si>
  <si>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</si>
  <si>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</si>
  <si>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</si>
  <si>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</si>
  <si>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</si>
  <si>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</si>
  <si>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</si>
  <si>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</si>
  <si>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</si>
  <si>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</si>
  <si>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</si>
  <si>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</si>
  <si>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</si>
  <si>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</si>
  <si>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</si>
  <si>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</si>
  <si>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</si>
  <si>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</si>
  <si>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</si>
  <si>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</si>
  <si>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</si>
  <si>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</si>
  <si>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</si>
  <si>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</si>
  <si>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</si>
  <si>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</si>
  <si>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</si>
  <si>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</si>
  <si>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</si>
  <si>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</si>
  <si>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</si>
  <si>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</si>
  <si>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</si>
  <si>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</si>
  <si>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</si>
  <si>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</si>
  <si>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</si>
  <si>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</si>
  <si>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</si>
  <si>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</si>
  <si>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</si>
  <si>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</si>
  <si>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</si>
  <si>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</si>
  <si>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</si>
  <si>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</si>
  <si>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</si>
  <si>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</si>
  <si>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</si>
  <si>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</si>
  <si>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</si>
  <si>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</si>
  <si>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</si>
  <si>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</si>
  <si>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</si>
  <si>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</si>
  <si>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</si>
  <si>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</si>
  <si>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</si>
  <si>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</si>
  <si>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</si>
  <si>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</si>
  <si>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</si>
  <si>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</si>
  <si>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522 34 00</t>
  </si>
  <si>
    <t>440 99 00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</si>
  <si>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</si>
  <si>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</si>
  <si>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</si>
  <si>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</si>
  <si>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</si>
  <si>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</si>
  <si>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</si>
  <si>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</si>
  <si>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</si>
  <si>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</si>
  <si>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</si>
  <si>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</si>
  <si>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</si>
  <si>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</si>
  <si>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</si>
  <si>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</si>
  <si>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</si>
  <si>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</si>
  <si>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</si>
  <si>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</si>
  <si>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</si>
  <si>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</si>
  <si>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</si>
  <si>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</si>
  <si>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</si>
  <si>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</si>
  <si>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</si>
  <si>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</si>
  <si>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</si>
  <si>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</si>
  <si>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Администрация Савинского сельского поселения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</si>
  <si>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</si>
  <si>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</si>
  <si>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</si>
  <si>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</si>
  <si>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</si>
  <si>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</si>
  <si>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06</t>
  </si>
  <si>
    <t>540</t>
  </si>
  <si>
    <t>Ведомственная структура расходов бюджета Савинского сельского поселения на плановый период 2013-2015 годов.</t>
  </si>
  <si>
    <t>2013</t>
  </si>
  <si>
    <t>Приложение 5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</si>
  <si>
    <t>522 16 05</t>
  </si>
  <si>
    <t>Капитальный ремонт и ремонт автомобильных дорог общего пользования населенных пунктов</t>
  </si>
  <si>
    <t>Поддержка дорожного хозяйства (Содержание автомобильных дорог населенных пунктов</t>
  </si>
  <si>
    <t>315 02 03</t>
  </si>
  <si>
    <t>315 02 02</t>
  </si>
  <si>
    <t>Капитальный ремонт и ремонт дворовых территорий МКД, проездов к дворовым территориям МКД за счет средств местного бюджета</t>
  </si>
  <si>
    <t>315 02 01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</si>
  <si>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</si>
  <si>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440 00 00 </t>
  </si>
  <si>
    <t>351 05 00</t>
  </si>
  <si>
    <t>Мероприяти в области коммунального хозяйства</t>
  </si>
  <si>
    <t xml:space="preserve">Мероприятия в области жилищного хозяйства </t>
  </si>
  <si>
    <t>Исполнение судебных актов</t>
  </si>
  <si>
    <t>350 03 00</t>
  </si>
  <si>
    <t>830</t>
  </si>
  <si>
    <t>Обеспечение жильем молодых семей Савинского сельского поселения в 2013-2015 г.</t>
  </si>
  <si>
    <t>795 02 00</t>
  </si>
  <si>
    <t>Энергосбережение в Савинском сельском поселении на 2010-2014 г.</t>
  </si>
  <si>
    <t>795 05 00</t>
  </si>
  <si>
    <t>Социальная политика</t>
  </si>
  <si>
    <t>00</t>
  </si>
  <si>
    <t>Социальное обеспечение населения</t>
  </si>
  <si>
    <t>Субсидии гражданам на приобретение жилья</t>
  </si>
  <si>
    <t>322</t>
  </si>
  <si>
    <t>Обеспечение безопасности дорожного движения на территории Савинского сельского поселения на 2011-2013 годы</t>
  </si>
  <si>
    <t>795 04 00</t>
  </si>
  <si>
    <t xml:space="preserve">Программа "Энергосбережение и повышение энергетической эффективности на период до 2020 года" </t>
  </si>
  <si>
    <t>Областная целевая программа "Энергосбережение в Новгородской области на 2010-2014 годы и на период до 2020 года"</t>
  </si>
  <si>
    <t>092 34 00</t>
  </si>
  <si>
    <t>522 68 00</t>
  </si>
  <si>
    <t>Государственная поддержка муниципальных учреждений культуры, находящихся на территориях сельских поселений</t>
  </si>
  <si>
    <t>440 16 01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</si>
</sst>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#,##0.00_ ;\-#,##0.00\ "/>
    <numFmt numFmtId="181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18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181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181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>
      <alignment horizontal="left" wrapText="1"/>
    </xf>
    <xf numFmtId="43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81" fontId="9" fillId="0" borderId="14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left"/>
    </xf>
    <xf numFmtId="18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43" fontId="9" fillId="0" borderId="14" xfId="0" applyNumberFormat="1" applyFont="1" applyFill="1" applyBorder="1" applyAlignment="1">
      <alignment horizontal="left"/>
    </xf>
    <xf numFmtId="43" fontId="9" fillId="0" borderId="15" xfId="0" applyNumberFormat="1" applyFont="1" applyFill="1" applyBorder="1" applyAlignment="1">
      <alignment horizontal="left"/>
    </xf>
    <xf numFmtId="43" fontId="9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3" fontId="9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6"/>
  <sheetViews>
    <sheetView tabSelected="1" zoomScaleSheetLayoutView="75" zoomScalePageLayoutView="0" workbookViewId="0" topLeftCell="A10">
      <selection activeCell="J242" sqref="J242:K242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4" customWidth="1"/>
    <col min="4" max="4" width="10.625" style="14" customWidth="1"/>
    <col min="5" max="5" width="14.375" style="14" customWidth="1"/>
    <col min="6" max="6" width="4.875" style="14" customWidth="1"/>
    <col min="7" max="7" width="16.875" style="11" customWidth="1"/>
    <col min="8" max="9" width="19.25390625" style="11" hidden="1" customWidth="1"/>
    <col min="10" max="10" width="13.125" style="11" customWidth="1"/>
    <col min="11" max="11" width="15.00390625" style="11" customWidth="1"/>
    <col min="12" max="18" width="8.75390625" style="11" customWidth="1"/>
    <col min="19" max="19" width="8.75390625" style="1" customWidth="1"/>
    <col min="20" max="16384" width="9.125" style="1" customWidth="1"/>
  </cols>
  <sheetData>
    <row r="1" spans="5:19" ht="14.25" customHeight="1">
      <c r="E1" s="131" t="s">
        <v>177</v>
      </c>
      <c r="F1" s="131"/>
      <c r="G1" s="131"/>
      <c r="H1" s="131"/>
      <c r="I1" s="131"/>
      <c r="J1" s="131"/>
      <c r="K1" s="132"/>
      <c r="L1" s="41"/>
      <c r="M1" s="50"/>
      <c r="N1" s="16"/>
      <c r="O1" s="16"/>
      <c r="P1" s="16"/>
      <c r="Q1" s="16"/>
      <c r="R1" s="16"/>
      <c r="S1" s="17"/>
    </row>
    <row r="2" spans="5:19" ht="14.25" customHeight="1">
      <c r="E2" s="131"/>
      <c r="F2" s="131"/>
      <c r="G2" s="131"/>
      <c r="H2" s="131"/>
      <c r="I2" s="131"/>
      <c r="J2" s="131"/>
      <c r="K2" s="132"/>
      <c r="L2" s="58"/>
      <c r="M2" s="51"/>
      <c r="N2" s="45"/>
      <c r="O2" s="45"/>
      <c r="P2" s="45"/>
      <c r="Q2" s="45"/>
      <c r="R2" s="45"/>
      <c r="S2" s="17"/>
    </row>
    <row r="3" spans="5:19" ht="14.25" customHeight="1">
      <c r="E3" s="131"/>
      <c r="F3" s="131"/>
      <c r="G3" s="131"/>
      <c r="H3" s="131"/>
      <c r="I3" s="131"/>
      <c r="J3" s="131"/>
      <c r="K3" s="132"/>
      <c r="L3" s="58"/>
      <c r="M3" s="52"/>
      <c r="N3" s="46"/>
      <c r="O3" s="46"/>
      <c r="P3" s="46"/>
      <c r="Q3" s="46"/>
      <c r="R3" s="46"/>
      <c r="S3" s="17"/>
    </row>
    <row r="4" spans="5:19" ht="14.25" customHeight="1">
      <c r="E4" s="131"/>
      <c r="F4" s="131"/>
      <c r="G4" s="131"/>
      <c r="H4" s="131"/>
      <c r="I4" s="131"/>
      <c r="J4" s="131"/>
      <c r="K4" s="132"/>
      <c r="L4" s="58"/>
      <c r="M4" s="52"/>
      <c r="N4" s="46"/>
      <c r="O4" s="46"/>
      <c r="P4" s="46"/>
      <c r="Q4" s="46"/>
      <c r="R4" s="46"/>
      <c r="S4" s="17"/>
    </row>
    <row r="5" spans="5:19" ht="14.25" customHeight="1">
      <c r="E5" s="131"/>
      <c r="F5" s="131"/>
      <c r="G5" s="131"/>
      <c r="H5" s="131"/>
      <c r="I5" s="131"/>
      <c r="J5" s="131"/>
      <c r="K5" s="132"/>
      <c r="L5" s="58"/>
      <c r="M5" s="52"/>
      <c r="N5" s="46"/>
      <c r="O5" s="46"/>
      <c r="P5" s="46"/>
      <c r="Q5" s="46"/>
      <c r="R5" s="46"/>
      <c r="S5" s="17"/>
    </row>
    <row r="6" spans="3:19" ht="14.25" customHeight="1">
      <c r="C6" s="1"/>
      <c r="D6" s="33"/>
      <c r="E6" s="131"/>
      <c r="F6" s="131"/>
      <c r="G6" s="131"/>
      <c r="H6" s="131"/>
      <c r="I6" s="131"/>
      <c r="J6" s="131"/>
      <c r="K6" s="132"/>
      <c r="L6" s="58"/>
      <c r="M6" s="52"/>
      <c r="N6" s="46"/>
      <c r="O6" s="46"/>
      <c r="P6" s="46"/>
      <c r="Q6" s="46"/>
      <c r="R6" s="46"/>
      <c r="S6" s="17"/>
    </row>
    <row r="7" spans="3:19" ht="14.25" customHeight="1">
      <c r="C7" s="1"/>
      <c r="D7" s="33"/>
      <c r="E7" s="131"/>
      <c r="F7" s="131"/>
      <c r="G7" s="131"/>
      <c r="H7" s="131"/>
      <c r="I7" s="131"/>
      <c r="J7" s="131"/>
      <c r="K7" s="132"/>
      <c r="L7" s="59"/>
      <c r="M7" s="53"/>
      <c r="N7" s="18"/>
      <c r="O7" s="18"/>
      <c r="P7" s="18"/>
      <c r="Q7" s="18"/>
      <c r="R7" s="18"/>
      <c r="S7" s="17"/>
    </row>
    <row r="8" spans="3:19" ht="14.25" customHeight="1">
      <c r="C8" s="1"/>
      <c r="D8" s="33"/>
      <c r="E8" s="131"/>
      <c r="F8" s="131"/>
      <c r="G8" s="131"/>
      <c r="H8" s="131"/>
      <c r="I8" s="131"/>
      <c r="J8" s="131"/>
      <c r="K8" s="132"/>
      <c r="L8" s="59"/>
      <c r="M8" s="53"/>
      <c r="N8" s="18"/>
      <c r="O8" s="18"/>
      <c r="P8" s="18"/>
      <c r="Q8" s="18"/>
      <c r="R8" s="18"/>
      <c r="S8" s="17"/>
    </row>
    <row r="9" spans="3:19" ht="14.25" customHeight="1">
      <c r="C9" s="1"/>
      <c r="D9" s="1"/>
      <c r="E9" s="33"/>
      <c r="F9" s="33"/>
      <c r="G9" s="1"/>
      <c r="H9" s="1"/>
      <c r="I9" s="1"/>
      <c r="J9" s="1"/>
      <c r="K9" s="1"/>
      <c r="L9" s="59"/>
      <c r="M9" s="53"/>
      <c r="N9" s="18"/>
      <c r="O9" s="18"/>
      <c r="P9" s="18"/>
      <c r="Q9" s="18"/>
      <c r="R9" s="18"/>
      <c r="S9" s="17"/>
    </row>
    <row r="10" spans="3:19" ht="14.25" customHeight="1">
      <c r="C10" s="15"/>
      <c r="D10" s="15"/>
      <c r="E10" s="15"/>
      <c r="F10" s="15"/>
      <c r="G10" s="10"/>
      <c r="H10" s="31"/>
      <c r="I10" s="31"/>
      <c r="J10" s="31"/>
      <c r="K10" s="31"/>
      <c r="L10" s="31"/>
      <c r="M10" s="54"/>
      <c r="N10" s="19"/>
      <c r="O10" s="19"/>
      <c r="P10" s="19"/>
      <c r="Q10" s="19"/>
      <c r="R10" s="19"/>
      <c r="S10" s="17"/>
    </row>
    <row r="11" spans="1:19" s="8" customFormat="1" ht="14.25" customHeight="1">
      <c r="A11" s="134" t="s">
        <v>175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60"/>
      <c r="M11" s="55"/>
      <c r="N11" s="20"/>
      <c r="O11" s="20"/>
      <c r="P11" s="20"/>
      <c r="Q11" s="20"/>
      <c r="R11" s="20"/>
      <c r="S11" s="21"/>
    </row>
    <row r="12" spans="1:19" s="8" customFormat="1" ht="14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5"/>
      <c r="L12" s="60"/>
      <c r="M12" s="55"/>
      <c r="N12" s="20"/>
      <c r="O12" s="20"/>
      <c r="P12" s="20"/>
      <c r="Q12" s="20"/>
      <c r="R12" s="20"/>
      <c r="S12" s="21"/>
    </row>
    <row r="13" spans="1:19" s="8" customFormat="1" ht="14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5"/>
      <c r="L13" s="60"/>
      <c r="M13" s="55"/>
      <c r="N13" s="20"/>
      <c r="O13" s="20"/>
      <c r="P13" s="20"/>
      <c r="Q13" s="20"/>
      <c r="R13" s="20"/>
      <c r="S13" s="21"/>
    </row>
    <row r="14" spans="1:19" s="8" customFormat="1" ht="14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5"/>
      <c r="L14" s="60"/>
      <c r="M14" s="55"/>
      <c r="N14" s="20"/>
      <c r="O14" s="20"/>
      <c r="P14" s="20"/>
      <c r="Q14" s="20"/>
      <c r="R14" s="20"/>
      <c r="S14" s="21"/>
    </row>
    <row r="15" spans="7:19" ht="14.25" customHeight="1">
      <c r="G15" s="40"/>
      <c r="H15" s="32"/>
      <c r="I15" s="32"/>
      <c r="J15" s="32"/>
      <c r="K15" s="32"/>
      <c r="L15" s="32"/>
      <c r="M15" s="29"/>
      <c r="N15" s="22"/>
      <c r="O15" s="22"/>
      <c r="P15" s="22"/>
      <c r="Q15" s="22"/>
      <c r="R15" s="22"/>
      <c r="S15" s="17"/>
    </row>
    <row r="16" spans="7:19" ht="14.25" customHeight="1">
      <c r="G16" s="40"/>
      <c r="H16" s="32"/>
      <c r="I16" s="32"/>
      <c r="J16" s="32"/>
      <c r="K16" s="32"/>
      <c r="L16" s="32"/>
      <c r="M16" s="29"/>
      <c r="N16" s="22"/>
      <c r="O16" s="22"/>
      <c r="P16" s="22"/>
      <c r="Q16" s="22"/>
      <c r="R16" s="22"/>
      <c r="S16" s="17"/>
    </row>
    <row r="17" spans="1:19" ht="20.25" customHeight="1">
      <c r="A17" s="68" t="s">
        <v>9</v>
      </c>
      <c r="B17" s="69"/>
      <c r="C17" s="34" t="s">
        <v>13</v>
      </c>
      <c r="D17" s="34" t="s">
        <v>14</v>
      </c>
      <c r="E17" s="34" t="s">
        <v>15</v>
      </c>
      <c r="F17" s="34" t="s">
        <v>16</v>
      </c>
      <c r="G17" s="34" t="s">
        <v>176</v>
      </c>
      <c r="H17" s="35" t="s">
        <v>62</v>
      </c>
      <c r="I17" s="35" t="s">
        <v>63</v>
      </c>
      <c r="J17" s="35">
        <v>2014</v>
      </c>
      <c r="K17" s="35">
        <v>2015</v>
      </c>
      <c r="L17" s="61"/>
      <c r="M17" s="30"/>
      <c r="N17" s="12"/>
      <c r="O17" s="12"/>
      <c r="P17" s="12"/>
      <c r="Q17" s="12"/>
      <c r="R17" s="12"/>
      <c r="S17" s="17"/>
    </row>
    <row r="18" spans="1:19" ht="20.25" customHeight="1">
      <c r="A18" s="70" t="s">
        <v>166</v>
      </c>
      <c r="B18" s="71">
        <v>346</v>
      </c>
      <c r="C18" s="34"/>
      <c r="D18" s="34"/>
      <c r="E18" s="34"/>
      <c r="F18" s="34"/>
      <c r="G18" s="72"/>
      <c r="H18" s="72"/>
      <c r="I18" s="72"/>
      <c r="J18" s="72"/>
      <c r="K18" s="72"/>
      <c r="L18" s="61"/>
      <c r="M18" s="30"/>
      <c r="N18" s="12"/>
      <c r="O18" s="12"/>
      <c r="P18" s="12"/>
      <c r="Q18" s="12"/>
      <c r="R18" s="12"/>
      <c r="S18" s="17"/>
    </row>
    <row r="19" spans="1:19" s="4" customFormat="1" ht="14.25" customHeight="1">
      <c r="A19" s="73" t="s">
        <v>32</v>
      </c>
      <c r="B19" s="71">
        <v>346</v>
      </c>
      <c r="C19" s="74" t="s">
        <v>17</v>
      </c>
      <c r="D19" s="74"/>
      <c r="E19" s="74"/>
      <c r="F19" s="74"/>
      <c r="G19" s="75">
        <f>G20+G31+G64+G68+G55</f>
        <v>4587.5</v>
      </c>
      <c r="H19" s="75" t="e">
        <f>H22+#REF!+#REF!+H34+#REF!++#REF!+#REF!+#REF!+H68</f>
        <v>#REF!</v>
      </c>
      <c r="I19" s="75" t="e">
        <f>I22+#REF!+#REF!+I34+#REF!++#REF!+#REF!+#REF!+I68</f>
        <v>#REF!</v>
      </c>
      <c r="J19" s="75">
        <f>J20+J31+J64+J68+J55</f>
        <v>4508</v>
      </c>
      <c r="K19" s="75">
        <f>K20+K31+K64+K68+K55</f>
        <v>5253</v>
      </c>
      <c r="L19" s="62"/>
      <c r="M19" s="38"/>
      <c r="N19" s="39"/>
      <c r="O19" s="39"/>
      <c r="P19" s="39"/>
      <c r="Q19" s="39"/>
      <c r="R19" s="39"/>
      <c r="S19" s="28"/>
    </row>
    <row r="20" spans="1:19" ht="14.25" customHeight="1">
      <c r="A20" s="133" t="s">
        <v>142</v>
      </c>
      <c r="B20" s="128">
        <v>346</v>
      </c>
      <c r="C20" s="125" t="str">
        <f>C$19</f>
        <v>01</v>
      </c>
      <c r="D20" s="125" t="s">
        <v>18</v>
      </c>
      <c r="E20" s="117"/>
      <c r="F20" s="117"/>
      <c r="G20" s="124">
        <f>G23</f>
        <v>642.9</v>
      </c>
      <c r="H20" s="78"/>
      <c r="I20" s="78"/>
      <c r="J20" s="124">
        <f>J23</f>
        <v>605.5</v>
      </c>
      <c r="K20" s="124">
        <f>K23</f>
        <v>634.5</v>
      </c>
      <c r="L20" s="32"/>
      <c r="M20" s="29"/>
      <c r="N20" s="22"/>
      <c r="O20" s="22"/>
      <c r="P20" s="22"/>
      <c r="Q20" s="22"/>
      <c r="R20" s="22"/>
      <c r="S20" s="17"/>
    </row>
    <row r="21" spans="1:19" ht="14.25" customHeight="1">
      <c r="A21" s="133"/>
      <c r="B21" s="128"/>
      <c r="C21" s="125"/>
      <c r="D21" s="125"/>
      <c r="E21" s="117"/>
      <c r="F21" s="117"/>
      <c r="G21" s="124"/>
      <c r="H21" s="78"/>
      <c r="I21" s="78"/>
      <c r="J21" s="124"/>
      <c r="K21" s="124"/>
      <c r="L21" s="32"/>
      <c r="M21" s="29"/>
      <c r="N21" s="22"/>
      <c r="O21" s="22"/>
      <c r="P21" s="22"/>
      <c r="Q21" s="22"/>
      <c r="R21" s="22"/>
      <c r="S21" s="17"/>
    </row>
    <row r="22" spans="1:19" s="2" customFormat="1" ht="21" customHeight="1">
      <c r="A22" s="133"/>
      <c r="B22" s="128"/>
      <c r="C22" s="125"/>
      <c r="D22" s="125"/>
      <c r="E22" s="117"/>
      <c r="F22" s="117"/>
      <c r="G22" s="124"/>
      <c r="H22" s="75">
        <f>H26</f>
        <v>0</v>
      </c>
      <c r="I22" s="75">
        <f>I26</f>
        <v>0</v>
      </c>
      <c r="J22" s="124"/>
      <c r="K22" s="124"/>
      <c r="L22" s="61"/>
      <c r="M22" s="30"/>
      <c r="N22" s="12"/>
      <c r="O22" s="12"/>
      <c r="P22" s="12"/>
      <c r="Q22" s="12"/>
      <c r="R22" s="12"/>
      <c r="S22" s="24"/>
    </row>
    <row r="23" spans="1:19" s="9" customFormat="1" ht="14.25" customHeight="1">
      <c r="A23" s="109" t="s">
        <v>143</v>
      </c>
      <c r="B23" s="116">
        <v>346</v>
      </c>
      <c r="C23" s="117" t="str">
        <f>C$19</f>
        <v>01</v>
      </c>
      <c r="D23" s="117" t="str">
        <f>D$20</f>
        <v>02</v>
      </c>
      <c r="E23" s="117" t="s">
        <v>58</v>
      </c>
      <c r="F23" s="125"/>
      <c r="G23" s="119">
        <f>G27</f>
        <v>642.9</v>
      </c>
      <c r="H23" s="75"/>
      <c r="I23" s="75"/>
      <c r="J23" s="119">
        <f>J27</f>
        <v>605.5</v>
      </c>
      <c r="K23" s="119">
        <f>K27</f>
        <v>634.5</v>
      </c>
      <c r="L23" s="61"/>
      <c r="M23" s="30"/>
      <c r="N23" s="12"/>
      <c r="O23" s="12"/>
      <c r="P23" s="12"/>
      <c r="Q23" s="12"/>
      <c r="R23" s="12"/>
      <c r="S23" s="23"/>
    </row>
    <row r="24" spans="1:19" s="9" customFormat="1" ht="14.25" customHeight="1">
      <c r="A24" s="109"/>
      <c r="B24" s="116"/>
      <c r="C24" s="117"/>
      <c r="D24" s="117"/>
      <c r="E24" s="117"/>
      <c r="F24" s="125"/>
      <c r="G24" s="119"/>
      <c r="H24" s="75"/>
      <c r="I24" s="75"/>
      <c r="J24" s="119"/>
      <c r="K24" s="119"/>
      <c r="L24" s="61"/>
      <c r="M24" s="30"/>
      <c r="N24" s="12"/>
      <c r="O24" s="12"/>
      <c r="P24" s="12"/>
      <c r="Q24" s="12"/>
      <c r="R24" s="12"/>
      <c r="S24" s="23"/>
    </row>
    <row r="25" spans="1:19" s="9" customFormat="1" ht="14.25" customHeight="1">
      <c r="A25" s="109"/>
      <c r="B25" s="116"/>
      <c r="C25" s="117"/>
      <c r="D25" s="117"/>
      <c r="E25" s="117"/>
      <c r="F25" s="125"/>
      <c r="G25" s="119"/>
      <c r="H25" s="75"/>
      <c r="I25" s="75"/>
      <c r="J25" s="119"/>
      <c r="K25" s="119"/>
      <c r="L25" s="61"/>
      <c r="M25" s="30"/>
      <c r="N25" s="12"/>
      <c r="O25" s="12"/>
      <c r="P25" s="12"/>
      <c r="Q25" s="12"/>
      <c r="R25" s="12"/>
      <c r="S25" s="23"/>
    </row>
    <row r="26" spans="1:19" ht="24" customHeight="1">
      <c r="A26" s="109"/>
      <c r="B26" s="116"/>
      <c r="C26" s="117"/>
      <c r="D26" s="117"/>
      <c r="E26" s="117"/>
      <c r="F26" s="125"/>
      <c r="G26" s="119"/>
      <c r="H26" s="78">
        <f>H27</f>
        <v>0</v>
      </c>
      <c r="I26" s="78">
        <f>I27</f>
        <v>0</v>
      </c>
      <c r="J26" s="119"/>
      <c r="K26" s="119"/>
      <c r="L26" s="32"/>
      <c r="M26" s="29"/>
      <c r="N26" s="22"/>
      <c r="O26" s="22"/>
      <c r="P26" s="22"/>
      <c r="Q26" s="22"/>
      <c r="R26" s="22"/>
      <c r="S26" s="17"/>
    </row>
    <row r="27" spans="1:19" ht="14.25" customHeight="1">
      <c r="A27" s="80" t="s">
        <v>51</v>
      </c>
      <c r="B27" s="79">
        <v>346</v>
      </c>
      <c r="C27" s="77" t="str">
        <f>C$19</f>
        <v>01</v>
      </c>
      <c r="D27" s="77" t="str">
        <f>D$20</f>
        <v>02</v>
      </c>
      <c r="E27" s="77" t="s">
        <v>52</v>
      </c>
      <c r="F27" s="77"/>
      <c r="G27" s="78">
        <f>G28+G29</f>
        <v>642.9</v>
      </c>
      <c r="H27" s="78">
        <f>H28</f>
        <v>0</v>
      </c>
      <c r="I27" s="78">
        <f>I28</f>
        <v>0</v>
      </c>
      <c r="J27" s="78">
        <f>J28+J29</f>
        <v>605.5</v>
      </c>
      <c r="K27" s="78">
        <f>K28+K29</f>
        <v>634.5</v>
      </c>
      <c r="L27" s="32"/>
      <c r="M27" s="29"/>
      <c r="N27" s="22"/>
      <c r="O27" s="22"/>
      <c r="P27" s="22"/>
      <c r="Q27" s="22"/>
      <c r="R27" s="22"/>
      <c r="S27" s="17"/>
    </row>
    <row r="28" spans="1:19" ht="14.25" customHeight="1">
      <c r="A28" s="81" t="s">
        <v>117</v>
      </c>
      <c r="B28" s="79">
        <v>346</v>
      </c>
      <c r="C28" s="77" t="str">
        <f>C$19</f>
        <v>01</v>
      </c>
      <c r="D28" s="77" t="str">
        <f>D$20</f>
        <v>02</v>
      </c>
      <c r="E28" s="77" t="s">
        <v>52</v>
      </c>
      <c r="F28" s="77" t="s">
        <v>118</v>
      </c>
      <c r="G28" s="78">
        <v>598.4</v>
      </c>
      <c r="H28" s="78"/>
      <c r="I28" s="78"/>
      <c r="J28" s="78">
        <v>561</v>
      </c>
      <c r="K28" s="78">
        <v>590</v>
      </c>
      <c r="L28" s="32"/>
      <c r="M28" s="29"/>
      <c r="N28" s="22"/>
      <c r="O28" s="22"/>
      <c r="P28" s="22"/>
      <c r="Q28" s="22"/>
      <c r="R28" s="22"/>
      <c r="S28" s="17"/>
    </row>
    <row r="29" spans="1:19" ht="14.25" customHeight="1">
      <c r="A29" s="115" t="s">
        <v>145</v>
      </c>
      <c r="B29" s="116">
        <v>346</v>
      </c>
      <c r="C29" s="117" t="str">
        <f>C$19</f>
        <v>01</v>
      </c>
      <c r="D29" s="117" t="str">
        <f>D$20</f>
        <v>02</v>
      </c>
      <c r="E29" s="117" t="s">
        <v>52</v>
      </c>
      <c r="F29" s="117" t="s">
        <v>120</v>
      </c>
      <c r="G29" s="119">
        <v>44.5</v>
      </c>
      <c r="H29" s="78"/>
      <c r="I29" s="78"/>
      <c r="J29" s="119">
        <v>44.5</v>
      </c>
      <c r="K29" s="119">
        <v>44.5</v>
      </c>
      <c r="L29" s="32"/>
      <c r="M29" s="29"/>
      <c r="N29" s="22"/>
      <c r="O29" s="22"/>
      <c r="P29" s="22"/>
      <c r="Q29" s="22"/>
      <c r="R29" s="22"/>
      <c r="S29" s="17"/>
    </row>
    <row r="30" spans="1:19" ht="14.25" customHeight="1">
      <c r="A30" s="115"/>
      <c r="B30" s="116"/>
      <c r="C30" s="117"/>
      <c r="D30" s="117"/>
      <c r="E30" s="117"/>
      <c r="F30" s="117"/>
      <c r="G30" s="119"/>
      <c r="H30" s="78"/>
      <c r="I30" s="78"/>
      <c r="J30" s="119"/>
      <c r="K30" s="119"/>
      <c r="L30" s="32"/>
      <c r="M30" s="29"/>
      <c r="N30" s="22"/>
      <c r="O30" s="22"/>
      <c r="P30" s="22"/>
      <c r="Q30" s="22"/>
      <c r="R30" s="22"/>
      <c r="S30" s="17"/>
    </row>
    <row r="31" spans="1:19" s="9" customFormat="1" ht="14.25" customHeight="1">
      <c r="A31" s="129" t="s">
        <v>144</v>
      </c>
      <c r="B31" s="128">
        <v>346</v>
      </c>
      <c r="C31" s="125" t="str">
        <f>C$19</f>
        <v>01</v>
      </c>
      <c r="D31" s="125" t="s">
        <v>24</v>
      </c>
      <c r="E31" s="125"/>
      <c r="F31" s="125"/>
      <c r="G31" s="124">
        <f>G35</f>
        <v>3690.6</v>
      </c>
      <c r="H31" s="75"/>
      <c r="I31" s="75"/>
      <c r="J31" s="124">
        <f>J35</f>
        <v>3450.5</v>
      </c>
      <c r="K31" s="124">
        <f>K35</f>
        <v>3657.5</v>
      </c>
      <c r="L31" s="61"/>
      <c r="M31" s="30"/>
      <c r="N31" s="12"/>
      <c r="O31" s="12"/>
      <c r="P31" s="12"/>
      <c r="Q31" s="12"/>
      <c r="R31" s="12"/>
      <c r="S31" s="23"/>
    </row>
    <row r="32" spans="1:19" ht="14.25" customHeight="1">
      <c r="A32" s="129"/>
      <c r="B32" s="128"/>
      <c r="C32" s="125"/>
      <c r="D32" s="125"/>
      <c r="E32" s="125"/>
      <c r="F32" s="125"/>
      <c r="G32" s="124"/>
      <c r="H32" s="78"/>
      <c r="I32" s="78"/>
      <c r="J32" s="124"/>
      <c r="K32" s="124"/>
      <c r="L32" s="32"/>
      <c r="M32" s="29"/>
      <c r="N32" s="22"/>
      <c r="O32" s="22"/>
      <c r="P32" s="22"/>
      <c r="Q32" s="22"/>
      <c r="R32" s="22"/>
      <c r="S32" s="17"/>
    </row>
    <row r="33" spans="1:19" ht="14.25" customHeight="1">
      <c r="A33" s="129"/>
      <c r="B33" s="128"/>
      <c r="C33" s="125"/>
      <c r="D33" s="125"/>
      <c r="E33" s="125"/>
      <c r="F33" s="125"/>
      <c r="G33" s="124"/>
      <c r="H33" s="78"/>
      <c r="I33" s="78"/>
      <c r="J33" s="124"/>
      <c r="K33" s="124"/>
      <c r="L33" s="32"/>
      <c r="M33" s="29"/>
      <c r="N33" s="22"/>
      <c r="O33" s="22"/>
      <c r="P33" s="22"/>
      <c r="Q33" s="22"/>
      <c r="R33" s="22"/>
      <c r="S33" s="17"/>
    </row>
    <row r="34" spans="1:19" s="2" customFormat="1" ht="20.25" customHeight="1">
      <c r="A34" s="129"/>
      <c r="B34" s="128"/>
      <c r="C34" s="125"/>
      <c r="D34" s="125"/>
      <c r="E34" s="125"/>
      <c r="F34" s="125"/>
      <c r="G34" s="124"/>
      <c r="H34" s="75" t="e">
        <f>H38</f>
        <v>#REF!</v>
      </c>
      <c r="I34" s="75" t="e">
        <f>I38</f>
        <v>#REF!</v>
      </c>
      <c r="J34" s="124"/>
      <c r="K34" s="124"/>
      <c r="L34" s="61"/>
      <c r="M34" s="30"/>
      <c r="N34" s="12"/>
      <c r="O34" s="12"/>
      <c r="P34" s="12"/>
      <c r="Q34" s="12"/>
      <c r="R34" s="12"/>
      <c r="S34" s="24"/>
    </row>
    <row r="35" spans="1:19" s="9" customFormat="1" ht="14.25" customHeight="1">
      <c r="A35" s="115" t="s">
        <v>143</v>
      </c>
      <c r="B35" s="116">
        <v>346</v>
      </c>
      <c r="C35" s="117" t="str">
        <f>C$19</f>
        <v>01</v>
      </c>
      <c r="D35" s="118" t="s">
        <v>24</v>
      </c>
      <c r="E35" s="117" t="s">
        <v>58</v>
      </c>
      <c r="F35" s="125"/>
      <c r="G35" s="119">
        <f>G39</f>
        <v>3690.6</v>
      </c>
      <c r="H35" s="75"/>
      <c r="I35" s="75"/>
      <c r="J35" s="119">
        <f>J39</f>
        <v>3450.5</v>
      </c>
      <c r="K35" s="119">
        <f>K39</f>
        <v>3657.5</v>
      </c>
      <c r="L35" s="61"/>
      <c r="M35" s="30"/>
      <c r="N35" s="12"/>
      <c r="O35" s="12"/>
      <c r="P35" s="12"/>
      <c r="Q35" s="12"/>
      <c r="R35" s="12"/>
      <c r="S35" s="23"/>
    </row>
    <row r="36" spans="1:19" s="9" customFormat="1" ht="14.25" customHeight="1">
      <c r="A36" s="115"/>
      <c r="B36" s="116"/>
      <c r="C36" s="117"/>
      <c r="D36" s="118"/>
      <c r="E36" s="117"/>
      <c r="F36" s="125"/>
      <c r="G36" s="119"/>
      <c r="H36" s="75"/>
      <c r="I36" s="75"/>
      <c r="J36" s="119"/>
      <c r="K36" s="119"/>
      <c r="L36" s="61"/>
      <c r="M36" s="30"/>
      <c r="N36" s="12"/>
      <c r="O36" s="12"/>
      <c r="P36" s="12"/>
      <c r="Q36" s="12"/>
      <c r="R36" s="12"/>
      <c r="S36" s="23"/>
    </row>
    <row r="37" spans="1:19" s="9" customFormat="1" ht="14.25" customHeight="1">
      <c r="A37" s="115"/>
      <c r="B37" s="116"/>
      <c r="C37" s="117"/>
      <c r="D37" s="118"/>
      <c r="E37" s="117"/>
      <c r="F37" s="125"/>
      <c r="G37" s="119"/>
      <c r="H37" s="75"/>
      <c r="I37" s="75"/>
      <c r="J37" s="119"/>
      <c r="K37" s="119"/>
      <c r="L37" s="61"/>
      <c r="M37" s="30"/>
      <c r="N37" s="12"/>
      <c r="O37" s="12"/>
      <c r="P37" s="12"/>
      <c r="Q37" s="12"/>
      <c r="R37" s="12"/>
      <c r="S37" s="23"/>
    </row>
    <row r="38" spans="1:19" ht="20.25" customHeight="1">
      <c r="A38" s="115"/>
      <c r="B38" s="116"/>
      <c r="C38" s="117"/>
      <c r="D38" s="118"/>
      <c r="E38" s="117"/>
      <c r="F38" s="125"/>
      <c r="G38" s="119"/>
      <c r="H38" s="78" t="e">
        <f>#REF!+H39</f>
        <v>#REF!</v>
      </c>
      <c r="I38" s="78" t="e">
        <f>#REF!+I39</f>
        <v>#REF!</v>
      </c>
      <c r="J38" s="119"/>
      <c r="K38" s="119"/>
      <c r="L38" s="32"/>
      <c r="M38" s="29"/>
      <c r="N38" s="22"/>
      <c r="O38" s="22"/>
      <c r="P38" s="22"/>
      <c r="Q38" s="22"/>
      <c r="R38" s="22"/>
      <c r="S38" s="17"/>
    </row>
    <row r="39" spans="1:19" s="3" customFormat="1" ht="14.25" customHeight="1">
      <c r="A39" s="82" t="s">
        <v>41</v>
      </c>
      <c r="B39" s="79">
        <v>346</v>
      </c>
      <c r="C39" s="77" t="str">
        <f>C$19</f>
        <v>01</v>
      </c>
      <c r="D39" s="83" t="s">
        <v>24</v>
      </c>
      <c r="E39" s="77" t="s">
        <v>59</v>
      </c>
      <c r="F39" s="77"/>
      <c r="G39" s="78">
        <f>G40+G44+G46+G48+G50+G53+G54</f>
        <v>3690.6</v>
      </c>
      <c r="H39" s="78">
        <f>H40</f>
        <v>109153</v>
      </c>
      <c r="I39" s="78">
        <f>I40</f>
        <v>111534</v>
      </c>
      <c r="J39" s="78">
        <f>J40+J44+J46+J48+J50+J53+J54</f>
        <v>3450.5</v>
      </c>
      <c r="K39" s="78">
        <f>K40+K44+K46+K48+K50+K53+K54</f>
        <v>3657.5</v>
      </c>
      <c r="L39" s="32"/>
      <c r="M39" s="29"/>
      <c r="N39" s="22"/>
      <c r="O39" s="22"/>
      <c r="P39" s="22"/>
      <c r="Q39" s="22"/>
      <c r="R39" s="22"/>
      <c r="S39" s="25"/>
    </row>
    <row r="40" spans="1:19" s="3" customFormat="1" ht="18.75" customHeight="1">
      <c r="A40" s="81" t="s">
        <v>117</v>
      </c>
      <c r="B40" s="79">
        <v>346</v>
      </c>
      <c r="C40" s="77" t="str">
        <f>C$19</f>
        <v>01</v>
      </c>
      <c r="D40" s="83" t="s">
        <v>24</v>
      </c>
      <c r="E40" s="77" t="str">
        <f>E39</f>
        <v>002 04 00</v>
      </c>
      <c r="F40" s="77" t="s">
        <v>118</v>
      </c>
      <c r="G40" s="78">
        <v>2441.6</v>
      </c>
      <c r="H40" s="78">
        <f>41535+18149+427+17648+30000+534+860</f>
        <v>109153</v>
      </c>
      <c r="I40" s="78">
        <f>42995+18483+456+19031+30000+569</f>
        <v>111534</v>
      </c>
      <c r="J40" s="78">
        <v>2503</v>
      </c>
      <c r="K40" s="78">
        <v>2650</v>
      </c>
      <c r="L40" s="32"/>
      <c r="M40" s="29"/>
      <c r="N40" s="22"/>
      <c r="O40" s="22"/>
      <c r="P40" s="22"/>
      <c r="Q40" s="22"/>
      <c r="R40" s="22"/>
      <c r="S40" s="25"/>
    </row>
    <row r="41" spans="1:19" s="5" customFormat="1" ht="14.25" customHeight="1" hidden="1">
      <c r="A41" s="84" t="s">
        <v>57</v>
      </c>
      <c r="B41" s="85"/>
      <c r="C41" s="77"/>
      <c r="D41" s="83"/>
      <c r="E41" s="77"/>
      <c r="F41" s="77"/>
      <c r="G41" s="78"/>
      <c r="H41" s="78"/>
      <c r="I41" s="78"/>
      <c r="J41" s="78"/>
      <c r="K41" s="78"/>
      <c r="L41" s="63"/>
      <c r="M41" s="56"/>
      <c r="N41" s="26"/>
      <c r="O41" s="26"/>
      <c r="P41" s="26"/>
      <c r="Q41" s="26"/>
      <c r="R41" s="26"/>
      <c r="S41" s="27"/>
    </row>
    <row r="42" spans="1:19" ht="14.25" customHeight="1" hidden="1">
      <c r="A42" s="81" t="s">
        <v>54</v>
      </c>
      <c r="B42" s="86"/>
      <c r="C42" s="77" t="str">
        <f>C$19</f>
        <v>01</v>
      </c>
      <c r="D42" s="83" t="e">
        <f>#REF!</f>
        <v>#REF!</v>
      </c>
      <c r="E42" s="77" t="e">
        <f>#REF!</f>
        <v>#REF!</v>
      </c>
      <c r="F42" s="77"/>
      <c r="G42" s="78">
        <f>G43</f>
        <v>0</v>
      </c>
      <c r="H42" s="78">
        <f>H43</f>
        <v>0</v>
      </c>
      <c r="I42" s="78">
        <f>I43</f>
        <v>0</v>
      </c>
      <c r="J42" s="78"/>
      <c r="K42" s="78"/>
      <c r="L42" s="32"/>
      <c r="M42" s="29"/>
      <c r="N42" s="22"/>
      <c r="O42" s="22"/>
      <c r="P42" s="22"/>
      <c r="Q42" s="22"/>
      <c r="R42" s="22"/>
      <c r="S42" s="17"/>
    </row>
    <row r="43" spans="1:19" s="5" customFormat="1" ht="14.25" customHeight="1" hidden="1">
      <c r="A43" s="80" t="s">
        <v>46</v>
      </c>
      <c r="B43" s="85"/>
      <c r="C43" s="77" t="str">
        <f>C$19</f>
        <v>01</v>
      </c>
      <c r="D43" s="83" t="e">
        <f>#REF!</f>
        <v>#REF!</v>
      </c>
      <c r="E43" s="77" t="e">
        <f>#REF!</f>
        <v>#REF!</v>
      </c>
      <c r="F43" s="77" t="s">
        <v>47</v>
      </c>
      <c r="G43" s="78">
        <f>3317-3317</f>
        <v>0</v>
      </c>
      <c r="H43" s="78">
        <f>3543-3543</f>
        <v>0</v>
      </c>
      <c r="I43" s="78">
        <f>3773-3773</f>
        <v>0</v>
      </c>
      <c r="J43" s="78"/>
      <c r="K43" s="78"/>
      <c r="L43" s="63"/>
      <c r="M43" s="56"/>
      <c r="N43" s="26"/>
      <c r="O43" s="26"/>
      <c r="P43" s="26"/>
      <c r="Q43" s="26"/>
      <c r="R43" s="26"/>
      <c r="S43" s="27"/>
    </row>
    <row r="44" spans="1:19" s="5" customFormat="1" ht="14.25" customHeight="1">
      <c r="A44" s="115" t="s">
        <v>119</v>
      </c>
      <c r="B44" s="116">
        <v>346</v>
      </c>
      <c r="C44" s="117" t="str">
        <f>C$19</f>
        <v>01</v>
      </c>
      <c r="D44" s="118" t="s">
        <v>24</v>
      </c>
      <c r="E44" s="117" t="s">
        <v>59</v>
      </c>
      <c r="F44" s="117" t="s">
        <v>120</v>
      </c>
      <c r="G44" s="119">
        <v>223</v>
      </c>
      <c r="H44" s="78"/>
      <c r="I44" s="78"/>
      <c r="J44" s="119">
        <v>222.5</v>
      </c>
      <c r="K44" s="119">
        <v>222.5</v>
      </c>
      <c r="L44" s="63"/>
      <c r="M44" s="56"/>
      <c r="N44" s="26"/>
      <c r="O44" s="26"/>
      <c r="P44" s="26"/>
      <c r="Q44" s="26"/>
      <c r="R44" s="26"/>
      <c r="S44" s="27"/>
    </row>
    <row r="45" spans="1:19" s="5" customFormat="1" ht="17.25" customHeight="1">
      <c r="A45" s="115"/>
      <c r="B45" s="116"/>
      <c r="C45" s="117"/>
      <c r="D45" s="118"/>
      <c r="E45" s="117"/>
      <c r="F45" s="117"/>
      <c r="G45" s="119"/>
      <c r="H45" s="78"/>
      <c r="I45" s="78"/>
      <c r="J45" s="119"/>
      <c r="K45" s="119"/>
      <c r="L45" s="63"/>
      <c r="M45" s="56"/>
      <c r="N45" s="26"/>
      <c r="O45" s="26"/>
      <c r="P45" s="26"/>
      <c r="Q45" s="26"/>
      <c r="R45" s="26"/>
      <c r="S45" s="27"/>
    </row>
    <row r="46" spans="1:19" s="5" customFormat="1" ht="14.25" customHeight="1">
      <c r="A46" s="115" t="s">
        <v>147</v>
      </c>
      <c r="B46" s="116">
        <v>346</v>
      </c>
      <c r="C46" s="117" t="str">
        <f>C$19</f>
        <v>01</v>
      </c>
      <c r="D46" s="118" t="s">
        <v>24</v>
      </c>
      <c r="E46" s="117" t="s">
        <v>59</v>
      </c>
      <c r="F46" s="117" t="s">
        <v>127</v>
      </c>
      <c r="G46" s="119">
        <v>230</v>
      </c>
      <c r="H46" s="78"/>
      <c r="I46" s="78"/>
      <c r="J46" s="119">
        <v>150</v>
      </c>
      <c r="K46" s="119">
        <v>180</v>
      </c>
      <c r="L46" s="63"/>
      <c r="M46" s="56"/>
      <c r="N46" s="26"/>
      <c r="O46" s="26"/>
      <c r="P46" s="26"/>
      <c r="Q46" s="26"/>
      <c r="R46" s="26"/>
      <c r="S46" s="27"/>
    </row>
    <row r="47" spans="1:19" s="5" customFormat="1" ht="14.25" customHeight="1">
      <c r="A47" s="115"/>
      <c r="B47" s="116"/>
      <c r="C47" s="117"/>
      <c r="D47" s="118"/>
      <c r="E47" s="117"/>
      <c r="F47" s="117"/>
      <c r="G47" s="119"/>
      <c r="H47" s="78"/>
      <c r="I47" s="78"/>
      <c r="J47" s="119"/>
      <c r="K47" s="119"/>
      <c r="L47" s="63"/>
      <c r="M47" s="56"/>
      <c r="N47" s="26"/>
      <c r="O47" s="26"/>
      <c r="P47" s="26"/>
      <c r="Q47" s="26"/>
      <c r="R47" s="26"/>
      <c r="S47" s="27"/>
    </row>
    <row r="48" spans="1:19" s="5" customFormat="1" ht="14.25" customHeight="1">
      <c r="A48" s="115" t="s">
        <v>146</v>
      </c>
      <c r="B48" s="116">
        <v>346</v>
      </c>
      <c r="C48" s="117" t="str">
        <f>C$19</f>
        <v>01</v>
      </c>
      <c r="D48" s="118" t="s">
        <v>24</v>
      </c>
      <c r="E48" s="117" t="s">
        <v>59</v>
      </c>
      <c r="F48" s="117" t="s">
        <v>121</v>
      </c>
      <c r="G48" s="119">
        <v>662</v>
      </c>
      <c r="H48" s="78"/>
      <c r="I48" s="78"/>
      <c r="J48" s="119">
        <v>510</v>
      </c>
      <c r="K48" s="119">
        <v>542</v>
      </c>
      <c r="L48" s="63"/>
      <c r="M48" s="56"/>
      <c r="N48" s="26"/>
      <c r="O48" s="26"/>
      <c r="P48" s="26"/>
      <c r="Q48" s="26"/>
      <c r="R48" s="26"/>
      <c r="S48" s="27"/>
    </row>
    <row r="49" spans="1:19" s="5" customFormat="1" ht="14.25" customHeight="1">
      <c r="A49" s="115"/>
      <c r="B49" s="116"/>
      <c r="C49" s="117"/>
      <c r="D49" s="118"/>
      <c r="E49" s="117"/>
      <c r="F49" s="117"/>
      <c r="G49" s="119"/>
      <c r="H49" s="78"/>
      <c r="I49" s="78"/>
      <c r="J49" s="119"/>
      <c r="K49" s="119"/>
      <c r="L49" s="63"/>
      <c r="M49" s="56"/>
      <c r="N49" s="26"/>
      <c r="O49" s="26"/>
      <c r="P49" s="26"/>
      <c r="Q49" s="26"/>
      <c r="R49" s="26"/>
      <c r="S49" s="27"/>
    </row>
    <row r="50" spans="1:19" s="5" customFormat="1" ht="14.25" customHeight="1">
      <c r="A50" s="109" t="s">
        <v>165</v>
      </c>
      <c r="B50" s="116">
        <v>346</v>
      </c>
      <c r="C50" s="117" t="s">
        <v>17</v>
      </c>
      <c r="D50" s="118" t="s">
        <v>24</v>
      </c>
      <c r="E50" s="117" t="s">
        <v>59</v>
      </c>
      <c r="F50" s="117" t="s">
        <v>164</v>
      </c>
      <c r="G50" s="119">
        <v>38</v>
      </c>
      <c r="H50" s="78"/>
      <c r="I50" s="78"/>
      <c r="J50" s="119"/>
      <c r="K50" s="119"/>
      <c r="L50" s="63"/>
      <c r="M50" s="56"/>
      <c r="N50" s="26"/>
      <c r="O50" s="26"/>
      <c r="P50" s="26"/>
      <c r="Q50" s="26"/>
      <c r="R50" s="26"/>
      <c r="S50" s="27"/>
    </row>
    <row r="51" spans="1:19" s="5" customFormat="1" ht="14.25" customHeight="1">
      <c r="A51" s="109"/>
      <c r="B51" s="116"/>
      <c r="C51" s="117"/>
      <c r="D51" s="118"/>
      <c r="E51" s="117"/>
      <c r="F51" s="117"/>
      <c r="G51" s="119"/>
      <c r="H51" s="78"/>
      <c r="I51" s="78"/>
      <c r="J51" s="119"/>
      <c r="K51" s="119"/>
      <c r="L51" s="63"/>
      <c r="M51" s="56"/>
      <c r="N51" s="26"/>
      <c r="O51" s="26"/>
      <c r="P51" s="26"/>
      <c r="Q51" s="26"/>
      <c r="R51" s="26"/>
      <c r="S51" s="27"/>
    </row>
    <row r="52" spans="1:19" s="5" customFormat="1" ht="20.25" customHeight="1">
      <c r="A52" s="109"/>
      <c r="B52" s="116"/>
      <c r="C52" s="117"/>
      <c r="D52" s="118"/>
      <c r="E52" s="117"/>
      <c r="F52" s="117"/>
      <c r="G52" s="119"/>
      <c r="H52" s="78"/>
      <c r="I52" s="78"/>
      <c r="J52" s="119"/>
      <c r="K52" s="119"/>
      <c r="L52" s="63"/>
      <c r="M52" s="56"/>
      <c r="N52" s="26"/>
      <c r="O52" s="26"/>
      <c r="P52" s="26"/>
      <c r="Q52" s="26"/>
      <c r="R52" s="26"/>
      <c r="S52" s="27"/>
    </row>
    <row r="53" spans="1:19" s="5" customFormat="1" ht="33" customHeight="1">
      <c r="A53" s="82" t="s">
        <v>140</v>
      </c>
      <c r="B53" s="79">
        <v>346</v>
      </c>
      <c r="C53" s="77" t="str">
        <f>C$19</f>
        <v>01</v>
      </c>
      <c r="D53" s="83" t="s">
        <v>24</v>
      </c>
      <c r="E53" s="77" t="s">
        <v>59</v>
      </c>
      <c r="F53" s="77" t="s">
        <v>139</v>
      </c>
      <c r="G53" s="78">
        <v>80</v>
      </c>
      <c r="H53" s="78"/>
      <c r="I53" s="78"/>
      <c r="J53" s="78">
        <v>54</v>
      </c>
      <c r="K53" s="78">
        <v>52</v>
      </c>
      <c r="L53" s="63"/>
      <c r="M53" s="56"/>
      <c r="N53" s="26"/>
      <c r="O53" s="26"/>
      <c r="P53" s="26"/>
      <c r="Q53" s="26"/>
      <c r="R53" s="26"/>
      <c r="S53" s="27"/>
    </row>
    <row r="54" spans="1:19" s="5" customFormat="1" ht="14.25" customHeight="1">
      <c r="A54" s="82" t="s">
        <v>148</v>
      </c>
      <c r="B54" s="79">
        <v>346</v>
      </c>
      <c r="C54" s="77" t="str">
        <f>C$19</f>
        <v>01</v>
      </c>
      <c r="D54" s="83" t="s">
        <v>24</v>
      </c>
      <c r="E54" s="77" t="s">
        <v>59</v>
      </c>
      <c r="F54" s="77" t="s">
        <v>126</v>
      </c>
      <c r="G54" s="78">
        <v>16</v>
      </c>
      <c r="H54" s="78"/>
      <c r="I54" s="78"/>
      <c r="J54" s="78">
        <v>11</v>
      </c>
      <c r="K54" s="78">
        <v>11</v>
      </c>
      <c r="L54" s="63"/>
      <c r="M54" s="56"/>
      <c r="N54" s="26"/>
      <c r="O54" s="26"/>
      <c r="P54" s="26"/>
      <c r="Q54" s="26"/>
      <c r="R54" s="26"/>
      <c r="S54" s="27"/>
    </row>
    <row r="55" spans="1:23" s="5" customFormat="1" ht="19.5" customHeight="1">
      <c r="A55" s="136" t="s">
        <v>171</v>
      </c>
      <c r="B55" s="128">
        <v>346</v>
      </c>
      <c r="C55" s="122" t="s">
        <v>17</v>
      </c>
      <c r="D55" s="122" t="s">
        <v>173</v>
      </c>
      <c r="E55" s="122"/>
      <c r="F55" s="122"/>
      <c r="G55" s="123">
        <f>G58</f>
        <v>95</v>
      </c>
      <c r="H55" s="123"/>
      <c r="I55" s="123"/>
      <c r="J55" s="123">
        <f>J58</f>
        <v>0</v>
      </c>
      <c r="K55" s="123">
        <f>K58</f>
        <v>0</v>
      </c>
      <c r="L55" s="47"/>
      <c r="M55" s="47"/>
      <c r="N55" s="121"/>
      <c r="O55" s="47"/>
      <c r="P55" s="63"/>
      <c r="Q55" s="56"/>
      <c r="R55" s="26"/>
      <c r="S55" s="26"/>
      <c r="T55" s="26"/>
      <c r="U55" s="26"/>
      <c r="V55" s="26"/>
      <c r="W55" s="27"/>
    </row>
    <row r="56" spans="1:23" s="5" customFormat="1" ht="19.5" customHeight="1">
      <c r="A56" s="136"/>
      <c r="B56" s="128"/>
      <c r="C56" s="122"/>
      <c r="D56" s="122"/>
      <c r="E56" s="122"/>
      <c r="F56" s="122"/>
      <c r="G56" s="123"/>
      <c r="H56" s="123"/>
      <c r="I56" s="123"/>
      <c r="J56" s="123"/>
      <c r="K56" s="123"/>
      <c r="L56" s="47"/>
      <c r="M56" s="47"/>
      <c r="N56" s="121"/>
      <c r="O56" s="47"/>
      <c r="P56" s="63"/>
      <c r="Q56" s="56"/>
      <c r="R56" s="26"/>
      <c r="S56" s="26"/>
      <c r="T56" s="26"/>
      <c r="U56" s="26"/>
      <c r="V56" s="26"/>
      <c r="W56" s="27"/>
    </row>
    <row r="57" spans="1:23" s="5" customFormat="1" ht="12.75" customHeight="1">
      <c r="A57" s="137"/>
      <c r="B57" s="128"/>
      <c r="C57" s="122"/>
      <c r="D57" s="122"/>
      <c r="E57" s="122"/>
      <c r="F57" s="122"/>
      <c r="G57" s="123"/>
      <c r="H57" s="123"/>
      <c r="I57" s="123"/>
      <c r="J57" s="123"/>
      <c r="K57" s="123"/>
      <c r="L57" s="47"/>
      <c r="M57" s="47"/>
      <c r="N57" s="121"/>
      <c r="O57" s="47"/>
      <c r="P57" s="63"/>
      <c r="Q57" s="56"/>
      <c r="R57" s="26"/>
      <c r="S57" s="26"/>
      <c r="T57" s="26"/>
      <c r="U57" s="26"/>
      <c r="V57" s="26"/>
      <c r="W57" s="27"/>
    </row>
    <row r="58" spans="1:23" s="5" customFormat="1" ht="16.5" customHeight="1">
      <c r="A58" s="115" t="s">
        <v>143</v>
      </c>
      <c r="B58" s="116">
        <v>346</v>
      </c>
      <c r="C58" s="117" t="str">
        <f>C$19</f>
        <v>01</v>
      </c>
      <c r="D58" s="118" t="s">
        <v>24</v>
      </c>
      <c r="E58" s="117" t="s">
        <v>58</v>
      </c>
      <c r="F58" s="116"/>
      <c r="G58" s="143">
        <f>G62</f>
        <v>95</v>
      </c>
      <c r="H58" s="100"/>
      <c r="I58" s="100"/>
      <c r="J58" s="148">
        <f>J62</f>
        <v>0</v>
      </c>
      <c r="K58" s="148">
        <f>K62</f>
        <v>0</v>
      </c>
      <c r="L58" s="47"/>
      <c r="M58" s="47"/>
      <c r="N58" s="47"/>
      <c r="O58" s="47"/>
      <c r="P58" s="63"/>
      <c r="Q58" s="56"/>
      <c r="R58" s="26"/>
      <c r="S58" s="26"/>
      <c r="T58" s="26"/>
      <c r="U58" s="26"/>
      <c r="V58" s="26"/>
      <c r="W58" s="27"/>
    </row>
    <row r="59" spans="1:23" s="5" customFormat="1" ht="19.5" customHeight="1">
      <c r="A59" s="115"/>
      <c r="B59" s="116"/>
      <c r="C59" s="117"/>
      <c r="D59" s="118"/>
      <c r="E59" s="117"/>
      <c r="F59" s="116"/>
      <c r="G59" s="144"/>
      <c r="H59" s="100"/>
      <c r="I59" s="100"/>
      <c r="J59" s="148"/>
      <c r="K59" s="148"/>
      <c r="L59" s="47"/>
      <c r="M59" s="47"/>
      <c r="N59" s="121"/>
      <c r="O59" s="47"/>
      <c r="P59" s="63"/>
      <c r="Q59" s="56"/>
      <c r="R59" s="26"/>
      <c r="S59" s="26"/>
      <c r="T59" s="26"/>
      <c r="U59" s="26"/>
      <c r="V59" s="26"/>
      <c r="W59" s="27"/>
    </row>
    <row r="60" spans="1:23" s="5" customFormat="1" ht="27.75" customHeight="1">
      <c r="A60" s="115"/>
      <c r="B60" s="116"/>
      <c r="C60" s="117"/>
      <c r="D60" s="118"/>
      <c r="E60" s="117"/>
      <c r="F60" s="116"/>
      <c r="G60" s="144"/>
      <c r="H60" s="100"/>
      <c r="I60" s="100"/>
      <c r="J60" s="148"/>
      <c r="K60" s="148"/>
      <c r="L60" s="47"/>
      <c r="M60" s="47"/>
      <c r="N60" s="121"/>
      <c r="O60" s="47"/>
      <c r="P60" s="63"/>
      <c r="Q60" s="56"/>
      <c r="R60" s="26"/>
      <c r="S60" s="26"/>
      <c r="T60" s="26"/>
      <c r="U60" s="26"/>
      <c r="V60" s="26"/>
      <c r="W60" s="27"/>
    </row>
    <row r="61" spans="1:23" s="5" customFormat="1" ht="24" customHeight="1" hidden="1">
      <c r="A61" s="115"/>
      <c r="B61" s="116"/>
      <c r="C61" s="117"/>
      <c r="D61" s="118"/>
      <c r="E61" s="117"/>
      <c r="F61" s="116"/>
      <c r="G61" s="145"/>
      <c r="H61" s="100"/>
      <c r="I61" s="100"/>
      <c r="J61" s="148"/>
      <c r="K61" s="148"/>
      <c r="L61" s="47"/>
      <c r="M61" s="47"/>
      <c r="N61" s="121"/>
      <c r="O61" s="47"/>
      <c r="P61" s="63"/>
      <c r="Q61" s="56"/>
      <c r="R61" s="26"/>
      <c r="S61" s="26"/>
      <c r="T61" s="26"/>
      <c r="U61" s="26"/>
      <c r="V61" s="26"/>
      <c r="W61" s="27"/>
    </row>
    <row r="62" spans="1:23" s="5" customFormat="1" ht="21.75" customHeight="1">
      <c r="A62" s="82" t="s">
        <v>41</v>
      </c>
      <c r="B62" s="79">
        <v>346</v>
      </c>
      <c r="C62" s="77" t="str">
        <f>C$19</f>
        <v>01</v>
      </c>
      <c r="D62" s="83" t="s">
        <v>24</v>
      </c>
      <c r="E62" s="77" t="s">
        <v>59</v>
      </c>
      <c r="F62" s="99"/>
      <c r="G62" s="101">
        <f>G63</f>
        <v>95</v>
      </c>
      <c r="H62" s="101"/>
      <c r="I62" s="101"/>
      <c r="J62" s="101">
        <f>J63</f>
        <v>0</v>
      </c>
      <c r="K62" s="101">
        <f>K63</f>
        <v>0</v>
      </c>
      <c r="L62" s="47"/>
      <c r="M62" s="47"/>
      <c r="N62" s="121"/>
      <c r="O62" s="47"/>
      <c r="P62" s="63"/>
      <c r="Q62" s="56"/>
      <c r="R62" s="26"/>
      <c r="S62" s="26"/>
      <c r="T62" s="26"/>
      <c r="U62" s="26"/>
      <c r="V62" s="26"/>
      <c r="W62" s="27"/>
    </row>
    <row r="63" spans="1:23" s="5" customFormat="1" ht="19.5" customHeight="1">
      <c r="A63" s="82" t="s">
        <v>172</v>
      </c>
      <c r="B63" s="79">
        <v>346</v>
      </c>
      <c r="C63" s="83" t="s">
        <v>17</v>
      </c>
      <c r="D63" s="83" t="s">
        <v>173</v>
      </c>
      <c r="E63" s="83" t="s">
        <v>59</v>
      </c>
      <c r="F63" s="83" t="s">
        <v>174</v>
      </c>
      <c r="G63" s="101">
        <v>95</v>
      </c>
      <c r="H63" s="101"/>
      <c r="I63" s="101"/>
      <c r="J63" s="101"/>
      <c r="K63" s="101"/>
      <c r="L63" s="47"/>
      <c r="M63" s="47"/>
      <c r="N63" s="47"/>
      <c r="O63" s="47"/>
      <c r="P63" s="63"/>
      <c r="Q63" s="56"/>
      <c r="R63" s="26"/>
      <c r="S63" s="26"/>
      <c r="T63" s="26"/>
      <c r="U63" s="26"/>
      <c r="V63" s="26"/>
      <c r="W63" s="27"/>
    </row>
    <row r="64" spans="1:19" s="5" customFormat="1" ht="14.25" customHeight="1">
      <c r="A64" s="88" t="s">
        <v>107</v>
      </c>
      <c r="B64" s="71">
        <v>346</v>
      </c>
      <c r="C64" s="74" t="s">
        <v>17</v>
      </c>
      <c r="D64" s="74" t="s">
        <v>115</v>
      </c>
      <c r="E64" s="77"/>
      <c r="F64" s="77"/>
      <c r="G64" s="75">
        <f>G65</f>
        <v>0</v>
      </c>
      <c r="H64" s="78"/>
      <c r="I64" s="78"/>
      <c r="J64" s="75">
        <f aca="true" t="shared" si="0" ref="J64:K66">J65</f>
        <v>3</v>
      </c>
      <c r="K64" s="75">
        <f t="shared" si="0"/>
        <v>3</v>
      </c>
      <c r="L64" s="63"/>
      <c r="M64" s="56"/>
      <c r="N64" s="26"/>
      <c r="O64" s="26"/>
      <c r="P64" s="26"/>
      <c r="Q64" s="26"/>
      <c r="R64" s="26"/>
      <c r="S64" s="27"/>
    </row>
    <row r="65" spans="1:19" s="5" customFormat="1" ht="14.25" customHeight="1">
      <c r="A65" s="80" t="s">
        <v>110</v>
      </c>
      <c r="B65" s="79">
        <v>346</v>
      </c>
      <c r="C65" s="77" t="s">
        <v>17</v>
      </c>
      <c r="D65" s="77" t="s">
        <v>115</v>
      </c>
      <c r="E65" s="77" t="s">
        <v>109</v>
      </c>
      <c r="F65" s="77"/>
      <c r="G65" s="78">
        <f>G66</f>
        <v>0</v>
      </c>
      <c r="H65" s="78"/>
      <c r="I65" s="78"/>
      <c r="J65" s="78">
        <f t="shared" si="0"/>
        <v>3</v>
      </c>
      <c r="K65" s="78">
        <f t="shared" si="0"/>
        <v>3</v>
      </c>
      <c r="L65" s="63"/>
      <c r="M65" s="56"/>
      <c r="N65" s="26"/>
      <c r="O65" s="26"/>
      <c r="P65" s="26"/>
      <c r="Q65" s="26"/>
      <c r="R65" s="26"/>
      <c r="S65" s="27"/>
    </row>
    <row r="66" spans="1:19" s="5" customFormat="1" ht="14.25" customHeight="1">
      <c r="A66" s="80" t="s">
        <v>108</v>
      </c>
      <c r="B66" s="79">
        <v>346</v>
      </c>
      <c r="C66" s="77" t="s">
        <v>17</v>
      </c>
      <c r="D66" s="77" t="s">
        <v>115</v>
      </c>
      <c r="E66" s="77" t="s">
        <v>106</v>
      </c>
      <c r="F66" s="77"/>
      <c r="G66" s="78">
        <f>G67</f>
        <v>0</v>
      </c>
      <c r="H66" s="78"/>
      <c r="I66" s="78"/>
      <c r="J66" s="78">
        <f t="shared" si="0"/>
        <v>3</v>
      </c>
      <c r="K66" s="78">
        <f t="shared" si="0"/>
        <v>3</v>
      </c>
      <c r="L66" s="63"/>
      <c r="M66" s="56"/>
      <c r="N66" s="26"/>
      <c r="O66" s="26"/>
      <c r="P66" s="26"/>
      <c r="Q66" s="26"/>
      <c r="R66" s="26"/>
      <c r="S66" s="27"/>
    </row>
    <row r="67" spans="1:19" s="5" customFormat="1" ht="14.25" customHeight="1">
      <c r="A67" s="80" t="s">
        <v>124</v>
      </c>
      <c r="B67" s="79">
        <v>346</v>
      </c>
      <c r="C67" s="77" t="s">
        <v>17</v>
      </c>
      <c r="D67" s="77" t="s">
        <v>115</v>
      </c>
      <c r="E67" s="77" t="s">
        <v>106</v>
      </c>
      <c r="F67" s="77" t="s">
        <v>125</v>
      </c>
      <c r="G67" s="78">
        <v>0</v>
      </c>
      <c r="H67" s="78"/>
      <c r="I67" s="78"/>
      <c r="J67" s="78">
        <v>3</v>
      </c>
      <c r="K67" s="78">
        <v>3</v>
      </c>
      <c r="L67" s="63"/>
      <c r="M67" s="56"/>
      <c r="N67" s="26"/>
      <c r="O67" s="26"/>
      <c r="P67" s="26"/>
      <c r="Q67" s="26"/>
      <c r="R67" s="26"/>
      <c r="S67" s="27"/>
    </row>
    <row r="68" spans="1:19" ht="14.25" customHeight="1">
      <c r="A68" s="88" t="s">
        <v>33</v>
      </c>
      <c r="B68" s="71">
        <v>346</v>
      </c>
      <c r="C68" s="74" t="str">
        <f>C$19</f>
        <v>01</v>
      </c>
      <c r="D68" s="74" t="s">
        <v>122</v>
      </c>
      <c r="E68" s="77"/>
      <c r="F68" s="77"/>
      <c r="G68" s="75">
        <f>G69+G78+G83</f>
        <v>159</v>
      </c>
      <c r="H68" s="75" t="e">
        <f>H70+#REF!+#REF!+#REF!+#REF!+#REF!+#REF!</f>
        <v>#REF!</v>
      </c>
      <c r="I68" s="75" t="e">
        <f>I70+#REF!+#REF!+#REF!+#REF!+#REF!+#REF!</f>
        <v>#REF!</v>
      </c>
      <c r="J68" s="75">
        <f>J69+J78+J83</f>
        <v>449</v>
      </c>
      <c r="K68" s="75">
        <f>K69+K78+K83</f>
        <v>958</v>
      </c>
      <c r="L68" s="61"/>
      <c r="M68" s="30"/>
      <c r="N68" s="12"/>
      <c r="O68" s="12"/>
      <c r="P68" s="12"/>
      <c r="Q68" s="12"/>
      <c r="R68" s="12"/>
      <c r="S68" s="17"/>
    </row>
    <row r="69" spans="1:19" ht="14.25" customHeight="1">
      <c r="A69" s="138" t="s">
        <v>149</v>
      </c>
      <c r="B69" s="128">
        <v>346</v>
      </c>
      <c r="C69" s="122" t="str">
        <f>C$19</f>
        <v>01</v>
      </c>
      <c r="D69" s="122" t="str">
        <f>D68</f>
        <v>13</v>
      </c>
      <c r="E69" s="122" t="s">
        <v>40</v>
      </c>
      <c r="F69" s="122"/>
      <c r="G69" s="124">
        <f>G71</f>
        <v>3</v>
      </c>
      <c r="H69" s="75"/>
      <c r="I69" s="75"/>
      <c r="J69" s="124">
        <f>J71</f>
        <v>3</v>
      </c>
      <c r="K69" s="124">
        <f>K71</f>
        <v>3</v>
      </c>
      <c r="L69" s="61"/>
      <c r="M69" s="30"/>
      <c r="N69" s="12"/>
      <c r="O69" s="12"/>
      <c r="P69" s="12"/>
      <c r="Q69" s="12"/>
      <c r="R69" s="12"/>
      <c r="S69" s="17"/>
    </row>
    <row r="70" spans="1:19" ht="18" customHeight="1">
      <c r="A70" s="138"/>
      <c r="B70" s="128"/>
      <c r="C70" s="122"/>
      <c r="D70" s="122"/>
      <c r="E70" s="122"/>
      <c r="F70" s="122"/>
      <c r="G70" s="124"/>
      <c r="H70" s="75" t="e">
        <f>#REF!+#REF!+H72</f>
        <v>#REF!</v>
      </c>
      <c r="I70" s="75" t="e">
        <f>#REF!+#REF!+I72</f>
        <v>#REF!</v>
      </c>
      <c r="J70" s="124"/>
      <c r="K70" s="124"/>
      <c r="L70" s="61"/>
      <c r="M70" s="30"/>
      <c r="N70" s="12"/>
      <c r="O70" s="12"/>
      <c r="P70" s="12"/>
      <c r="Q70" s="12"/>
      <c r="R70" s="12"/>
      <c r="S70" s="17"/>
    </row>
    <row r="71" spans="1:19" ht="14.25" customHeight="1">
      <c r="A71" s="115" t="s">
        <v>150</v>
      </c>
      <c r="B71" s="116">
        <v>346</v>
      </c>
      <c r="C71" s="117" t="str">
        <f>C$19</f>
        <v>01</v>
      </c>
      <c r="D71" s="117" t="str">
        <f>D68</f>
        <v>13</v>
      </c>
      <c r="E71" s="117" t="s">
        <v>49</v>
      </c>
      <c r="F71" s="117"/>
      <c r="G71" s="119">
        <f>G73+G74</f>
        <v>3</v>
      </c>
      <c r="H71" s="75"/>
      <c r="I71" s="75"/>
      <c r="J71" s="119">
        <f>J73+J74</f>
        <v>3</v>
      </c>
      <c r="K71" s="119">
        <f>K73+K74</f>
        <v>3</v>
      </c>
      <c r="L71" s="61"/>
      <c r="M71" s="30"/>
      <c r="N71" s="12"/>
      <c r="O71" s="12"/>
      <c r="P71" s="12"/>
      <c r="Q71" s="12"/>
      <c r="R71" s="12"/>
      <c r="S71" s="17"/>
    </row>
    <row r="72" spans="1:19" ht="14.25" customHeight="1">
      <c r="A72" s="115"/>
      <c r="B72" s="116"/>
      <c r="C72" s="117"/>
      <c r="D72" s="117"/>
      <c r="E72" s="117"/>
      <c r="F72" s="117"/>
      <c r="G72" s="119"/>
      <c r="H72" s="78">
        <f>H73</f>
        <v>0</v>
      </c>
      <c r="I72" s="78">
        <f>I73</f>
        <v>0</v>
      </c>
      <c r="J72" s="119"/>
      <c r="K72" s="119"/>
      <c r="L72" s="61"/>
      <c r="M72" s="30"/>
      <c r="N72" s="12"/>
      <c r="O72" s="12"/>
      <c r="P72" s="12"/>
      <c r="Q72" s="12"/>
      <c r="R72" s="12"/>
      <c r="S72" s="17"/>
    </row>
    <row r="73" spans="1:19" ht="14.25" customHeight="1">
      <c r="A73" s="81" t="s">
        <v>117</v>
      </c>
      <c r="B73" s="79">
        <v>346</v>
      </c>
      <c r="C73" s="77" t="str">
        <f>C$19</f>
        <v>01</v>
      </c>
      <c r="D73" s="77" t="str">
        <f>D68</f>
        <v>13</v>
      </c>
      <c r="E73" s="77" t="str">
        <f>E71</f>
        <v>001 38 00</v>
      </c>
      <c r="F73" s="77" t="s">
        <v>118</v>
      </c>
      <c r="G73" s="78">
        <v>2.5</v>
      </c>
      <c r="H73" s="78"/>
      <c r="I73" s="78"/>
      <c r="J73" s="78">
        <v>2.5</v>
      </c>
      <c r="K73" s="78">
        <v>2.5</v>
      </c>
      <c r="L73" s="61"/>
      <c r="M73" s="30"/>
      <c r="N73" s="12"/>
      <c r="O73" s="12"/>
      <c r="P73" s="12"/>
      <c r="Q73" s="12"/>
      <c r="R73" s="12"/>
      <c r="S73" s="17"/>
    </row>
    <row r="74" spans="1:19" ht="14.25" customHeight="1">
      <c r="A74" s="115" t="s">
        <v>146</v>
      </c>
      <c r="B74" s="139">
        <v>346</v>
      </c>
      <c r="C74" s="117" t="str">
        <f>C19</f>
        <v>01</v>
      </c>
      <c r="D74" s="117" t="str">
        <f>D68</f>
        <v>13</v>
      </c>
      <c r="E74" s="117" t="s">
        <v>49</v>
      </c>
      <c r="F74" s="117" t="s">
        <v>121</v>
      </c>
      <c r="G74" s="119">
        <v>0.5</v>
      </c>
      <c r="H74" s="78"/>
      <c r="I74" s="78"/>
      <c r="J74" s="119">
        <v>0.5</v>
      </c>
      <c r="K74" s="119">
        <v>0.5</v>
      </c>
      <c r="L74" s="61"/>
      <c r="M74" s="30"/>
      <c r="N74" s="12"/>
      <c r="O74" s="12"/>
      <c r="P74" s="12"/>
      <c r="Q74" s="12"/>
      <c r="R74" s="12"/>
      <c r="S74" s="17"/>
    </row>
    <row r="75" spans="1:19" ht="14.25" customHeight="1" hidden="1">
      <c r="A75" s="115"/>
      <c r="B75" s="139"/>
      <c r="C75" s="117"/>
      <c r="D75" s="117"/>
      <c r="E75" s="117"/>
      <c r="F75" s="117"/>
      <c r="G75" s="119"/>
      <c r="H75" s="78"/>
      <c r="I75" s="78"/>
      <c r="J75" s="119"/>
      <c r="K75" s="119"/>
      <c r="L75" s="32"/>
      <c r="M75" s="29"/>
      <c r="N75" s="22"/>
      <c r="O75" s="22"/>
      <c r="P75" s="22"/>
      <c r="Q75" s="22"/>
      <c r="R75" s="22"/>
      <c r="S75" s="17"/>
    </row>
    <row r="76" spans="1:19" ht="14.25" customHeight="1" hidden="1">
      <c r="A76" s="115"/>
      <c r="B76" s="139"/>
      <c r="C76" s="117"/>
      <c r="D76" s="117"/>
      <c r="E76" s="117"/>
      <c r="F76" s="117"/>
      <c r="G76" s="119"/>
      <c r="H76" s="78"/>
      <c r="I76" s="78"/>
      <c r="J76" s="119"/>
      <c r="K76" s="119"/>
      <c r="L76" s="32"/>
      <c r="M76" s="29"/>
      <c r="N76" s="22"/>
      <c r="O76" s="22"/>
      <c r="P76" s="22"/>
      <c r="Q76" s="22"/>
      <c r="R76" s="22"/>
      <c r="S76" s="17"/>
    </row>
    <row r="77" spans="1:19" ht="19.5" customHeight="1">
      <c r="A77" s="115"/>
      <c r="B77" s="139"/>
      <c r="C77" s="117"/>
      <c r="D77" s="117"/>
      <c r="E77" s="117"/>
      <c r="F77" s="117"/>
      <c r="G77" s="119"/>
      <c r="H77" s="78"/>
      <c r="I77" s="78"/>
      <c r="J77" s="119"/>
      <c r="K77" s="119"/>
      <c r="L77" s="32"/>
      <c r="M77" s="29"/>
      <c r="N77" s="22"/>
      <c r="O77" s="22"/>
      <c r="P77" s="22"/>
      <c r="Q77" s="22"/>
      <c r="R77" s="22"/>
      <c r="S77" s="17"/>
    </row>
    <row r="78" spans="1:19" ht="19.5" customHeight="1">
      <c r="A78" s="130" t="s">
        <v>151</v>
      </c>
      <c r="B78" s="142">
        <v>346</v>
      </c>
      <c r="C78" s="122" t="s">
        <v>17</v>
      </c>
      <c r="D78" s="122" t="s">
        <v>122</v>
      </c>
      <c r="E78" s="122" t="s">
        <v>138</v>
      </c>
      <c r="F78" s="122"/>
      <c r="G78" s="124">
        <f>G80</f>
        <v>156</v>
      </c>
      <c r="H78" s="75"/>
      <c r="I78" s="75"/>
      <c r="J78" s="124">
        <f>J80</f>
        <v>0</v>
      </c>
      <c r="K78" s="124">
        <f>K80</f>
        <v>0</v>
      </c>
      <c r="L78" s="32"/>
      <c r="M78" s="29"/>
      <c r="N78" s="22"/>
      <c r="O78" s="22"/>
      <c r="P78" s="22"/>
      <c r="Q78" s="22"/>
      <c r="R78" s="22"/>
      <c r="S78" s="17"/>
    </row>
    <row r="79" spans="1:19" ht="30.75" customHeight="1">
      <c r="A79" s="130"/>
      <c r="B79" s="142"/>
      <c r="C79" s="122"/>
      <c r="D79" s="122"/>
      <c r="E79" s="122"/>
      <c r="F79" s="122"/>
      <c r="G79" s="124"/>
      <c r="H79" s="78"/>
      <c r="I79" s="78"/>
      <c r="J79" s="124"/>
      <c r="K79" s="124"/>
      <c r="L79" s="32"/>
      <c r="M79" s="29"/>
      <c r="N79" s="22"/>
      <c r="O79" s="22"/>
      <c r="P79" s="22"/>
      <c r="Q79" s="22"/>
      <c r="R79" s="22"/>
      <c r="S79" s="17"/>
    </row>
    <row r="80" spans="1:19" ht="15" customHeight="1">
      <c r="A80" s="82" t="s">
        <v>130</v>
      </c>
      <c r="B80" s="79">
        <v>346</v>
      </c>
      <c r="C80" s="77" t="s">
        <v>17</v>
      </c>
      <c r="D80" s="77" t="s">
        <v>122</v>
      </c>
      <c r="E80" s="77" t="s">
        <v>137</v>
      </c>
      <c r="F80" s="77"/>
      <c r="G80" s="78">
        <f>G81</f>
        <v>156</v>
      </c>
      <c r="H80" s="78"/>
      <c r="I80" s="78"/>
      <c r="J80" s="78"/>
      <c r="K80" s="78"/>
      <c r="L80" s="32"/>
      <c r="M80" s="29"/>
      <c r="N80" s="22"/>
      <c r="O80" s="22"/>
      <c r="P80" s="22"/>
      <c r="Q80" s="22"/>
      <c r="R80" s="22"/>
      <c r="S80" s="17"/>
    </row>
    <row r="81" spans="1:19" ht="15" customHeight="1">
      <c r="A81" s="115" t="s">
        <v>146</v>
      </c>
      <c r="B81" s="116">
        <v>346</v>
      </c>
      <c r="C81" s="117" t="s">
        <v>17</v>
      </c>
      <c r="D81" s="117" t="s">
        <v>122</v>
      </c>
      <c r="E81" s="117" t="s">
        <v>137</v>
      </c>
      <c r="F81" s="117" t="s">
        <v>121</v>
      </c>
      <c r="G81" s="119">
        <v>156</v>
      </c>
      <c r="H81" s="78"/>
      <c r="I81" s="78"/>
      <c r="J81" s="119"/>
      <c r="K81" s="119"/>
      <c r="L81" s="32"/>
      <c r="M81" s="29"/>
      <c r="N81" s="22"/>
      <c r="O81" s="22"/>
      <c r="P81" s="22"/>
      <c r="Q81" s="22"/>
      <c r="R81" s="22"/>
      <c r="S81" s="17"/>
    </row>
    <row r="82" spans="1:19" ht="15" customHeight="1">
      <c r="A82" s="115"/>
      <c r="B82" s="116"/>
      <c r="C82" s="117"/>
      <c r="D82" s="117"/>
      <c r="E82" s="117"/>
      <c r="F82" s="117"/>
      <c r="G82" s="119"/>
      <c r="H82" s="78"/>
      <c r="I82" s="78"/>
      <c r="J82" s="119"/>
      <c r="K82" s="119"/>
      <c r="L82" s="32"/>
      <c r="M82" s="29"/>
      <c r="N82" s="22"/>
      <c r="O82" s="22"/>
      <c r="P82" s="22"/>
      <c r="Q82" s="22"/>
      <c r="R82" s="22"/>
      <c r="S82" s="17"/>
    </row>
    <row r="83" spans="1:19" ht="14.25" customHeight="1">
      <c r="A83" s="90" t="s">
        <v>48</v>
      </c>
      <c r="B83" s="76">
        <v>346</v>
      </c>
      <c r="C83" s="87" t="s">
        <v>17</v>
      </c>
      <c r="D83" s="87" t="s">
        <v>122</v>
      </c>
      <c r="E83" s="87" t="s">
        <v>136</v>
      </c>
      <c r="F83" s="87"/>
      <c r="G83" s="75">
        <f>G84</f>
        <v>0</v>
      </c>
      <c r="H83" s="75"/>
      <c r="I83" s="75"/>
      <c r="J83" s="75">
        <f>J84</f>
        <v>446</v>
      </c>
      <c r="K83" s="75">
        <f>K84</f>
        <v>955</v>
      </c>
      <c r="L83" s="32"/>
      <c r="M83" s="29"/>
      <c r="N83" s="22"/>
      <c r="O83" s="22"/>
      <c r="P83" s="22"/>
      <c r="Q83" s="22"/>
      <c r="R83" s="22"/>
      <c r="S83" s="17"/>
    </row>
    <row r="84" spans="1:19" ht="14.25" customHeight="1">
      <c r="A84" s="115" t="s">
        <v>146</v>
      </c>
      <c r="B84" s="120">
        <v>346</v>
      </c>
      <c r="C84" s="117" t="s">
        <v>17</v>
      </c>
      <c r="D84" s="117" t="s">
        <v>122</v>
      </c>
      <c r="E84" s="117" t="s">
        <v>136</v>
      </c>
      <c r="F84" s="117" t="s">
        <v>121</v>
      </c>
      <c r="G84" s="119"/>
      <c r="H84" s="78"/>
      <c r="I84" s="78"/>
      <c r="J84" s="119">
        <v>446</v>
      </c>
      <c r="K84" s="119">
        <v>955</v>
      </c>
      <c r="L84" s="32"/>
      <c r="M84" s="29"/>
      <c r="N84" s="22"/>
      <c r="O84" s="22"/>
      <c r="P84" s="22"/>
      <c r="Q84" s="22"/>
      <c r="R84" s="22"/>
      <c r="S84" s="17"/>
    </row>
    <row r="85" spans="1:19" ht="14.25" customHeight="1">
      <c r="A85" s="115"/>
      <c r="B85" s="120"/>
      <c r="C85" s="117"/>
      <c r="D85" s="117"/>
      <c r="E85" s="117"/>
      <c r="F85" s="117"/>
      <c r="G85" s="119"/>
      <c r="H85" s="78"/>
      <c r="I85" s="78"/>
      <c r="J85" s="119"/>
      <c r="K85" s="119"/>
      <c r="L85" s="32"/>
      <c r="M85" s="29"/>
      <c r="N85" s="22"/>
      <c r="O85" s="22"/>
      <c r="P85" s="22"/>
      <c r="Q85" s="22"/>
      <c r="R85" s="22"/>
      <c r="S85" s="17"/>
    </row>
    <row r="86" spans="1:19" s="8" customFormat="1" ht="14.25" customHeight="1">
      <c r="A86" s="88" t="s">
        <v>25</v>
      </c>
      <c r="B86" s="76">
        <v>346</v>
      </c>
      <c r="C86" s="74" t="s">
        <v>18</v>
      </c>
      <c r="D86" s="74"/>
      <c r="E86" s="74"/>
      <c r="F86" s="74"/>
      <c r="G86" s="75">
        <f>G87</f>
        <v>159</v>
      </c>
      <c r="H86" s="78"/>
      <c r="I86" s="78"/>
      <c r="J86" s="75">
        <f>J87</f>
        <v>163.6</v>
      </c>
      <c r="K86" s="75">
        <f>K87</f>
        <v>163.9</v>
      </c>
      <c r="L86" s="64"/>
      <c r="M86" s="36"/>
      <c r="N86" s="37"/>
      <c r="O86" s="37"/>
      <c r="P86" s="37"/>
      <c r="Q86" s="37"/>
      <c r="R86" s="37"/>
      <c r="S86" s="21"/>
    </row>
    <row r="87" spans="1:19" ht="14.25" customHeight="1">
      <c r="A87" s="80" t="s">
        <v>26</v>
      </c>
      <c r="B87" s="79">
        <v>346</v>
      </c>
      <c r="C87" s="77" t="s">
        <v>18</v>
      </c>
      <c r="D87" s="77" t="s">
        <v>19</v>
      </c>
      <c r="E87" s="77"/>
      <c r="F87" s="77"/>
      <c r="G87" s="78">
        <f>G88</f>
        <v>159</v>
      </c>
      <c r="H87" s="78"/>
      <c r="I87" s="78"/>
      <c r="J87" s="78">
        <f>J88</f>
        <v>163.6</v>
      </c>
      <c r="K87" s="78">
        <f>K88</f>
        <v>163.9</v>
      </c>
      <c r="L87" s="32"/>
      <c r="M87" s="29"/>
      <c r="N87" s="22"/>
      <c r="O87" s="22"/>
      <c r="P87" s="22"/>
      <c r="Q87" s="22"/>
      <c r="R87" s="22"/>
      <c r="S87" s="17"/>
    </row>
    <row r="88" spans="1:19" ht="14.25" customHeight="1">
      <c r="A88" s="115" t="s">
        <v>152</v>
      </c>
      <c r="B88" s="120">
        <v>346</v>
      </c>
      <c r="C88" s="117" t="s">
        <v>18</v>
      </c>
      <c r="D88" s="117" t="s">
        <v>19</v>
      </c>
      <c r="E88" s="117" t="s">
        <v>40</v>
      </c>
      <c r="F88" s="117"/>
      <c r="G88" s="119">
        <f>G90</f>
        <v>159</v>
      </c>
      <c r="H88" s="78"/>
      <c r="I88" s="78"/>
      <c r="J88" s="119">
        <f>J90</f>
        <v>163.6</v>
      </c>
      <c r="K88" s="119">
        <f>K90</f>
        <v>163.9</v>
      </c>
      <c r="L88" s="32"/>
      <c r="M88" s="29"/>
      <c r="N88" s="22"/>
      <c r="O88" s="22"/>
      <c r="P88" s="22"/>
      <c r="Q88" s="22"/>
      <c r="R88" s="22"/>
      <c r="S88" s="17"/>
    </row>
    <row r="89" spans="1:19" ht="14.25" customHeight="1">
      <c r="A89" s="115"/>
      <c r="B89" s="120"/>
      <c r="C89" s="117"/>
      <c r="D89" s="117"/>
      <c r="E89" s="117"/>
      <c r="F89" s="117"/>
      <c r="G89" s="119"/>
      <c r="H89" s="78"/>
      <c r="I89" s="78"/>
      <c r="J89" s="119"/>
      <c r="K89" s="119"/>
      <c r="L89" s="32"/>
      <c r="M89" s="29"/>
      <c r="N89" s="22"/>
      <c r="O89" s="22"/>
      <c r="P89" s="22"/>
      <c r="Q89" s="22"/>
      <c r="R89" s="22"/>
      <c r="S89" s="17"/>
    </row>
    <row r="90" spans="1:19" ht="14.25" customHeight="1">
      <c r="A90" s="115" t="s">
        <v>153</v>
      </c>
      <c r="B90" s="120">
        <v>346</v>
      </c>
      <c r="C90" s="117" t="s">
        <v>18</v>
      </c>
      <c r="D90" s="117" t="s">
        <v>19</v>
      </c>
      <c r="E90" s="117" t="s">
        <v>27</v>
      </c>
      <c r="F90" s="117"/>
      <c r="G90" s="119">
        <f>G92+G93</f>
        <v>159</v>
      </c>
      <c r="H90" s="78"/>
      <c r="I90" s="78"/>
      <c r="J90" s="119">
        <f>J92+J93</f>
        <v>163.6</v>
      </c>
      <c r="K90" s="119">
        <f>K92+K93</f>
        <v>163.9</v>
      </c>
      <c r="L90" s="32"/>
      <c r="M90" s="29"/>
      <c r="N90" s="22"/>
      <c r="O90" s="22"/>
      <c r="P90" s="22"/>
      <c r="Q90" s="22"/>
      <c r="R90" s="22"/>
      <c r="S90" s="17"/>
    </row>
    <row r="91" spans="1:19" ht="14.25" customHeight="1">
      <c r="A91" s="115"/>
      <c r="B91" s="120"/>
      <c r="C91" s="117"/>
      <c r="D91" s="117"/>
      <c r="E91" s="117"/>
      <c r="F91" s="117"/>
      <c r="G91" s="119"/>
      <c r="H91" s="78"/>
      <c r="I91" s="78"/>
      <c r="J91" s="119"/>
      <c r="K91" s="119"/>
      <c r="L91" s="32"/>
      <c r="M91" s="29"/>
      <c r="N91" s="22"/>
      <c r="O91" s="22"/>
      <c r="P91" s="22"/>
      <c r="Q91" s="22"/>
      <c r="R91" s="22"/>
      <c r="S91" s="17"/>
    </row>
    <row r="92" spans="1:19" ht="14.25" customHeight="1">
      <c r="A92" s="81" t="s">
        <v>117</v>
      </c>
      <c r="B92" s="79">
        <v>346</v>
      </c>
      <c r="C92" s="77" t="s">
        <v>18</v>
      </c>
      <c r="D92" s="77" t="s">
        <v>19</v>
      </c>
      <c r="E92" s="77" t="s">
        <v>28</v>
      </c>
      <c r="F92" s="77" t="s">
        <v>118</v>
      </c>
      <c r="G92" s="78">
        <v>145.4</v>
      </c>
      <c r="H92" s="78"/>
      <c r="I92" s="78"/>
      <c r="J92" s="78">
        <v>146</v>
      </c>
      <c r="K92" s="78">
        <v>146</v>
      </c>
      <c r="L92" s="32"/>
      <c r="M92" s="29"/>
      <c r="N92" s="22"/>
      <c r="O92" s="22"/>
      <c r="P92" s="22"/>
      <c r="Q92" s="22"/>
      <c r="R92" s="22"/>
      <c r="S92" s="17"/>
    </row>
    <row r="93" spans="1:19" ht="14.25" customHeight="1">
      <c r="A93" s="115" t="s">
        <v>146</v>
      </c>
      <c r="B93" s="120">
        <v>346</v>
      </c>
      <c r="C93" s="117" t="s">
        <v>18</v>
      </c>
      <c r="D93" s="117" t="s">
        <v>19</v>
      </c>
      <c r="E93" s="117" t="s">
        <v>28</v>
      </c>
      <c r="F93" s="117" t="s">
        <v>121</v>
      </c>
      <c r="G93" s="119">
        <v>13.6</v>
      </c>
      <c r="H93" s="78"/>
      <c r="I93" s="78"/>
      <c r="J93" s="119">
        <v>17.6</v>
      </c>
      <c r="K93" s="119">
        <v>17.9</v>
      </c>
      <c r="L93" s="32"/>
      <c r="M93" s="29"/>
      <c r="N93" s="22"/>
      <c r="O93" s="22"/>
      <c r="P93" s="22"/>
      <c r="Q93" s="22"/>
      <c r="R93" s="22"/>
      <c r="S93" s="17"/>
    </row>
    <row r="94" spans="1:19" ht="14.25" customHeight="1">
      <c r="A94" s="115"/>
      <c r="B94" s="120"/>
      <c r="C94" s="117"/>
      <c r="D94" s="117"/>
      <c r="E94" s="117"/>
      <c r="F94" s="117"/>
      <c r="G94" s="119"/>
      <c r="H94" s="78"/>
      <c r="I94" s="78"/>
      <c r="J94" s="119"/>
      <c r="K94" s="119"/>
      <c r="L94" s="32"/>
      <c r="M94" s="29"/>
      <c r="N94" s="22"/>
      <c r="O94" s="22"/>
      <c r="P94" s="22"/>
      <c r="Q94" s="22"/>
      <c r="R94" s="22"/>
      <c r="S94" s="17"/>
    </row>
    <row r="95" spans="1:19" s="4" customFormat="1" ht="14.25" customHeight="1">
      <c r="A95" s="129" t="s">
        <v>154</v>
      </c>
      <c r="B95" s="142">
        <v>346</v>
      </c>
      <c r="C95" s="125" t="s">
        <v>19</v>
      </c>
      <c r="D95" s="125"/>
      <c r="E95" s="125"/>
      <c r="F95" s="125"/>
      <c r="G95" s="124">
        <f>G97</f>
        <v>53.5</v>
      </c>
      <c r="H95" s="75"/>
      <c r="I95" s="75"/>
      <c r="J95" s="124">
        <f>J97</f>
        <v>49</v>
      </c>
      <c r="K95" s="124">
        <f>K97</f>
        <v>49</v>
      </c>
      <c r="L95" s="65"/>
      <c r="M95" s="57"/>
      <c r="N95" s="28"/>
      <c r="O95" s="28"/>
      <c r="P95" s="28"/>
      <c r="Q95" s="28"/>
      <c r="R95" s="28"/>
      <c r="S95" s="28"/>
    </row>
    <row r="96" spans="1:19" s="4" customFormat="1" ht="14.25" customHeight="1">
      <c r="A96" s="129"/>
      <c r="B96" s="142"/>
      <c r="C96" s="125"/>
      <c r="D96" s="125"/>
      <c r="E96" s="125"/>
      <c r="F96" s="125"/>
      <c r="G96" s="124"/>
      <c r="H96" s="75" t="e">
        <f>H97</f>
        <v>#REF!</v>
      </c>
      <c r="I96" s="75" t="e">
        <f>I97</f>
        <v>#REF!</v>
      </c>
      <c r="J96" s="124"/>
      <c r="K96" s="124"/>
      <c r="L96" s="62"/>
      <c r="M96" s="38"/>
      <c r="N96" s="39"/>
      <c r="O96" s="39"/>
      <c r="P96" s="39"/>
      <c r="Q96" s="39"/>
      <c r="R96" s="39"/>
      <c r="S96" s="28"/>
    </row>
    <row r="97" spans="1:19" ht="14.25" customHeight="1">
      <c r="A97" s="88" t="s">
        <v>64</v>
      </c>
      <c r="B97" s="76">
        <v>346</v>
      </c>
      <c r="C97" s="74" t="str">
        <f>C$95</f>
        <v>03</v>
      </c>
      <c r="D97" s="74" t="s">
        <v>21</v>
      </c>
      <c r="E97" s="74"/>
      <c r="F97" s="74"/>
      <c r="G97" s="75">
        <f>G98</f>
        <v>53.5</v>
      </c>
      <c r="H97" s="75" t="e">
        <f>#REF!+H98+#REF!</f>
        <v>#REF!</v>
      </c>
      <c r="I97" s="75" t="e">
        <f>#REF!+I98+#REF!</f>
        <v>#REF!</v>
      </c>
      <c r="J97" s="75">
        <f>J98</f>
        <v>49</v>
      </c>
      <c r="K97" s="75">
        <f>K98</f>
        <v>49</v>
      </c>
      <c r="L97" s="61"/>
      <c r="M97" s="30"/>
      <c r="N97" s="12"/>
      <c r="O97" s="12"/>
      <c r="P97" s="12"/>
      <c r="Q97" s="12"/>
      <c r="R97" s="12"/>
      <c r="S97" s="17"/>
    </row>
    <row r="98" spans="1:19" ht="14.25" customHeight="1">
      <c r="A98" s="80" t="s">
        <v>34</v>
      </c>
      <c r="B98" s="79">
        <v>346</v>
      </c>
      <c r="C98" s="77" t="str">
        <f>C$95</f>
        <v>03</v>
      </c>
      <c r="D98" s="83" t="s">
        <v>21</v>
      </c>
      <c r="E98" s="77" t="s">
        <v>39</v>
      </c>
      <c r="F98" s="77"/>
      <c r="G98" s="78">
        <f>G99</f>
        <v>53.5</v>
      </c>
      <c r="H98" s="78">
        <f>H100</f>
        <v>0</v>
      </c>
      <c r="I98" s="78">
        <f>I100</f>
        <v>0</v>
      </c>
      <c r="J98" s="78">
        <f>J99</f>
        <v>49</v>
      </c>
      <c r="K98" s="78">
        <f>K99</f>
        <v>49</v>
      </c>
      <c r="L98" s="32"/>
      <c r="M98" s="29"/>
      <c r="N98" s="22"/>
      <c r="O98" s="22"/>
      <c r="P98" s="22"/>
      <c r="Q98" s="22"/>
      <c r="R98" s="22"/>
      <c r="S98" s="17"/>
    </row>
    <row r="99" spans="1:19" ht="14.25" customHeight="1">
      <c r="A99" s="115" t="s">
        <v>155</v>
      </c>
      <c r="B99" s="120">
        <v>346</v>
      </c>
      <c r="C99" s="117" t="str">
        <f>C$95</f>
        <v>03</v>
      </c>
      <c r="D99" s="118" t="s">
        <v>21</v>
      </c>
      <c r="E99" s="117" t="s">
        <v>50</v>
      </c>
      <c r="F99" s="117"/>
      <c r="G99" s="119">
        <f>G101</f>
        <v>53.5</v>
      </c>
      <c r="H99" s="78"/>
      <c r="I99" s="78"/>
      <c r="J99" s="119">
        <f>J101</f>
        <v>49</v>
      </c>
      <c r="K99" s="119">
        <f>K101</f>
        <v>49</v>
      </c>
      <c r="L99" s="32"/>
      <c r="M99" s="29"/>
      <c r="N99" s="22"/>
      <c r="O99" s="22"/>
      <c r="P99" s="22"/>
      <c r="Q99" s="22"/>
      <c r="R99" s="22"/>
      <c r="S99" s="17"/>
    </row>
    <row r="100" spans="1:19" ht="14.25" customHeight="1">
      <c r="A100" s="115"/>
      <c r="B100" s="120"/>
      <c r="C100" s="117"/>
      <c r="D100" s="118"/>
      <c r="E100" s="117"/>
      <c r="F100" s="117"/>
      <c r="G100" s="119"/>
      <c r="H100" s="78">
        <f>H102</f>
        <v>0</v>
      </c>
      <c r="I100" s="78">
        <f>I102</f>
        <v>0</v>
      </c>
      <c r="J100" s="119"/>
      <c r="K100" s="119"/>
      <c r="L100" s="32"/>
      <c r="M100" s="29"/>
      <c r="N100" s="29"/>
      <c r="O100" s="22"/>
      <c r="P100" s="22"/>
      <c r="Q100" s="22"/>
      <c r="R100" s="22"/>
      <c r="S100" s="17"/>
    </row>
    <row r="101" spans="1:19" ht="14.25" customHeight="1">
      <c r="A101" s="115" t="s">
        <v>146</v>
      </c>
      <c r="B101" s="120">
        <v>346</v>
      </c>
      <c r="C101" s="117" t="str">
        <f>C$95</f>
        <v>03</v>
      </c>
      <c r="D101" s="118" t="s">
        <v>21</v>
      </c>
      <c r="E101" s="117" t="str">
        <f>E99</f>
        <v>202 67 00</v>
      </c>
      <c r="F101" s="117" t="s">
        <v>121</v>
      </c>
      <c r="G101" s="119">
        <v>53.5</v>
      </c>
      <c r="H101" s="78"/>
      <c r="I101" s="78"/>
      <c r="J101" s="119">
        <v>49</v>
      </c>
      <c r="K101" s="119">
        <v>49</v>
      </c>
      <c r="L101" s="32"/>
      <c r="M101" s="29"/>
      <c r="N101" s="29"/>
      <c r="O101" s="22"/>
      <c r="P101" s="22"/>
      <c r="Q101" s="22"/>
      <c r="R101" s="22"/>
      <c r="S101" s="17"/>
    </row>
    <row r="102" spans="1:19" ht="14.25" customHeight="1">
      <c r="A102" s="115"/>
      <c r="B102" s="120"/>
      <c r="C102" s="117"/>
      <c r="D102" s="118"/>
      <c r="E102" s="117"/>
      <c r="F102" s="117"/>
      <c r="G102" s="119"/>
      <c r="H102" s="78"/>
      <c r="I102" s="78"/>
      <c r="J102" s="119"/>
      <c r="K102" s="119"/>
      <c r="L102" s="32"/>
      <c r="M102" s="29"/>
      <c r="N102" s="29"/>
      <c r="O102" s="22"/>
      <c r="P102" s="22"/>
      <c r="Q102" s="22"/>
      <c r="R102" s="22"/>
      <c r="S102" s="17"/>
    </row>
    <row r="103" spans="1:19" ht="14.25" customHeight="1" hidden="1">
      <c r="A103" s="82" t="s">
        <v>71</v>
      </c>
      <c r="B103" s="86"/>
      <c r="C103" s="77"/>
      <c r="D103" s="83"/>
      <c r="E103" s="77"/>
      <c r="F103" s="77"/>
      <c r="G103" s="78"/>
      <c r="H103" s="78"/>
      <c r="I103" s="78"/>
      <c r="J103" s="78"/>
      <c r="K103" s="78"/>
      <c r="L103" s="32"/>
      <c r="M103" s="29"/>
      <c r="N103" s="29"/>
      <c r="O103" s="22"/>
      <c r="P103" s="22"/>
      <c r="Q103" s="22"/>
      <c r="R103" s="22"/>
      <c r="S103" s="17"/>
    </row>
    <row r="104" spans="1:19" ht="14.25" customHeight="1" hidden="1">
      <c r="A104" s="82" t="s">
        <v>72</v>
      </c>
      <c r="B104" s="86"/>
      <c r="C104" s="77"/>
      <c r="D104" s="83"/>
      <c r="E104" s="77"/>
      <c r="F104" s="77"/>
      <c r="G104" s="78"/>
      <c r="H104" s="78"/>
      <c r="I104" s="78"/>
      <c r="J104" s="78"/>
      <c r="K104" s="78"/>
      <c r="L104" s="32"/>
      <c r="M104" s="29"/>
      <c r="N104" s="29"/>
      <c r="O104" s="22"/>
      <c r="P104" s="22"/>
      <c r="Q104" s="22"/>
      <c r="R104" s="22"/>
      <c r="S104" s="17"/>
    </row>
    <row r="105" spans="1:19" ht="14.25" customHeight="1" hidden="1">
      <c r="A105" s="82" t="s">
        <v>75</v>
      </c>
      <c r="B105" s="86"/>
      <c r="C105" s="77" t="e">
        <f>#REF!</f>
        <v>#REF!</v>
      </c>
      <c r="D105" s="83" t="e">
        <f>#REF!</f>
        <v>#REF!</v>
      </c>
      <c r="E105" s="77" t="e">
        <f>#REF!</f>
        <v>#REF!</v>
      </c>
      <c r="F105" s="77" t="s">
        <v>69</v>
      </c>
      <c r="G105" s="78"/>
      <c r="H105" s="78"/>
      <c r="I105" s="78"/>
      <c r="J105" s="78"/>
      <c r="K105" s="78"/>
      <c r="L105" s="32"/>
      <c r="M105" s="29"/>
      <c r="N105" s="29"/>
      <c r="O105" s="22"/>
      <c r="P105" s="22"/>
      <c r="Q105" s="22"/>
      <c r="R105" s="22"/>
      <c r="S105" s="17"/>
    </row>
    <row r="106" spans="1:19" ht="14.25" customHeight="1" hidden="1">
      <c r="A106" s="82" t="s">
        <v>71</v>
      </c>
      <c r="B106" s="86"/>
      <c r="C106" s="77"/>
      <c r="D106" s="83"/>
      <c r="E106" s="77"/>
      <c r="F106" s="77"/>
      <c r="G106" s="78"/>
      <c r="H106" s="78"/>
      <c r="I106" s="78"/>
      <c r="J106" s="78"/>
      <c r="K106" s="78"/>
      <c r="L106" s="32"/>
      <c r="M106" s="29"/>
      <c r="N106" s="29"/>
      <c r="O106" s="22"/>
      <c r="P106" s="22"/>
      <c r="Q106" s="22"/>
      <c r="R106" s="22"/>
      <c r="S106" s="17"/>
    </row>
    <row r="107" spans="1:19" ht="14.25" customHeight="1" hidden="1">
      <c r="A107" s="82" t="s">
        <v>72</v>
      </c>
      <c r="B107" s="86"/>
      <c r="C107" s="77"/>
      <c r="D107" s="83"/>
      <c r="E107" s="77"/>
      <c r="F107" s="77"/>
      <c r="G107" s="78"/>
      <c r="H107" s="78"/>
      <c r="I107" s="78"/>
      <c r="J107" s="78"/>
      <c r="K107" s="78"/>
      <c r="L107" s="32"/>
      <c r="M107" s="29"/>
      <c r="N107" s="29"/>
      <c r="O107" s="22"/>
      <c r="P107" s="22"/>
      <c r="Q107" s="22"/>
      <c r="R107" s="22"/>
      <c r="S107" s="17"/>
    </row>
    <row r="108" spans="1:19" ht="14.25" customHeight="1" hidden="1">
      <c r="A108" s="82" t="s">
        <v>76</v>
      </c>
      <c r="B108" s="86"/>
      <c r="C108" s="77"/>
      <c r="D108" s="83"/>
      <c r="E108" s="77"/>
      <c r="F108" s="77"/>
      <c r="G108" s="78"/>
      <c r="H108" s="78"/>
      <c r="I108" s="78"/>
      <c r="J108" s="78"/>
      <c r="K108" s="78"/>
      <c r="L108" s="32"/>
      <c r="M108" s="29"/>
      <c r="N108" s="29"/>
      <c r="O108" s="22"/>
      <c r="P108" s="22"/>
      <c r="Q108" s="22"/>
      <c r="R108" s="22"/>
      <c r="S108" s="17"/>
    </row>
    <row r="109" spans="1:19" ht="14.25" customHeight="1" hidden="1">
      <c r="A109" s="82" t="s">
        <v>77</v>
      </c>
      <c r="B109" s="86"/>
      <c r="C109" s="77" t="e">
        <f>#REF!</f>
        <v>#REF!</v>
      </c>
      <c r="D109" s="83" t="e">
        <f>#REF!</f>
        <v>#REF!</v>
      </c>
      <c r="E109" s="77" t="e">
        <f>#REF!</f>
        <v>#REF!</v>
      </c>
      <c r="F109" s="77" t="s">
        <v>70</v>
      </c>
      <c r="G109" s="78"/>
      <c r="H109" s="78"/>
      <c r="I109" s="78"/>
      <c r="J109" s="78"/>
      <c r="K109" s="78"/>
      <c r="L109" s="32"/>
      <c r="M109" s="29"/>
      <c r="N109" s="29"/>
      <c r="O109" s="22"/>
      <c r="P109" s="22"/>
      <c r="Q109" s="22"/>
      <c r="R109" s="22"/>
      <c r="S109" s="17"/>
    </row>
    <row r="110" spans="1:19" ht="14.25" customHeight="1" hidden="1">
      <c r="A110" s="82" t="s">
        <v>66</v>
      </c>
      <c r="B110" s="86"/>
      <c r="C110" s="77"/>
      <c r="D110" s="83"/>
      <c r="E110" s="77"/>
      <c r="F110" s="77"/>
      <c r="G110" s="78"/>
      <c r="H110" s="78"/>
      <c r="I110" s="78"/>
      <c r="J110" s="78"/>
      <c r="K110" s="78"/>
      <c r="L110" s="32"/>
      <c r="M110" s="29"/>
      <c r="N110" s="29"/>
      <c r="O110" s="22"/>
      <c r="P110" s="22"/>
      <c r="Q110" s="22"/>
      <c r="R110" s="22"/>
      <c r="S110" s="17"/>
    </row>
    <row r="111" spans="1:19" ht="14.25" customHeight="1" hidden="1">
      <c r="A111" s="82" t="s">
        <v>73</v>
      </c>
      <c r="B111" s="86"/>
      <c r="C111" s="77"/>
      <c r="D111" s="83"/>
      <c r="E111" s="77"/>
      <c r="F111" s="77"/>
      <c r="G111" s="78"/>
      <c r="H111" s="78"/>
      <c r="I111" s="78"/>
      <c r="J111" s="78"/>
      <c r="K111" s="78"/>
      <c r="L111" s="32"/>
      <c r="M111" s="29"/>
      <c r="N111" s="29"/>
      <c r="O111" s="22"/>
      <c r="P111" s="22"/>
      <c r="Q111" s="22"/>
      <c r="R111" s="22"/>
      <c r="S111" s="17"/>
    </row>
    <row r="112" spans="1:19" ht="14.25" customHeight="1" hidden="1">
      <c r="A112" s="82" t="s">
        <v>74</v>
      </c>
      <c r="B112" s="86"/>
      <c r="C112" s="77" t="e">
        <f>#REF!</f>
        <v>#REF!</v>
      </c>
      <c r="D112" s="83" t="e">
        <f>#REF!</f>
        <v>#REF!</v>
      </c>
      <c r="E112" s="77" t="e">
        <f>#REF!</f>
        <v>#REF!</v>
      </c>
      <c r="F112" s="77" t="s">
        <v>68</v>
      </c>
      <c r="G112" s="78"/>
      <c r="H112" s="78"/>
      <c r="I112" s="78"/>
      <c r="J112" s="78"/>
      <c r="K112" s="78"/>
      <c r="L112" s="32"/>
      <c r="M112" s="29"/>
      <c r="N112" s="29"/>
      <c r="O112" s="22"/>
      <c r="P112" s="22"/>
      <c r="Q112" s="22"/>
      <c r="R112" s="22"/>
      <c r="S112" s="17"/>
    </row>
    <row r="113" spans="1:19" ht="14.25" customHeight="1" hidden="1">
      <c r="A113" s="82" t="s">
        <v>1</v>
      </c>
      <c r="B113" s="86"/>
      <c r="C113" s="77"/>
      <c r="D113" s="83"/>
      <c r="E113" s="77"/>
      <c r="F113" s="77"/>
      <c r="G113" s="78"/>
      <c r="H113" s="78"/>
      <c r="I113" s="78"/>
      <c r="J113" s="78"/>
      <c r="K113" s="78"/>
      <c r="L113" s="32"/>
      <c r="M113" s="29"/>
      <c r="N113" s="29"/>
      <c r="O113" s="22"/>
      <c r="P113" s="22"/>
      <c r="Q113" s="22"/>
      <c r="R113" s="22"/>
      <c r="S113" s="17"/>
    </row>
    <row r="114" spans="1:19" ht="14.25" customHeight="1" hidden="1">
      <c r="A114" s="82" t="s">
        <v>0</v>
      </c>
      <c r="B114" s="86"/>
      <c r="C114" s="77"/>
      <c r="D114" s="83"/>
      <c r="E114" s="77"/>
      <c r="F114" s="77"/>
      <c r="G114" s="78"/>
      <c r="H114" s="78"/>
      <c r="I114" s="78"/>
      <c r="J114" s="78"/>
      <c r="K114" s="78"/>
      <c r="L114" s="32"/>
      <c r="M114" s="29"/>
      <c r="N114" s="29"/>
      <c r="O114" s="22"/>
      <c r="P114" s="22"/>
      <c r="Q114" s="22"/>
      <c r="R114" s="22"/>
      <c r="S114" s="17"/>
    </row>
    <row r="115" spans="1:19" ht="14.25" customHeight="1" hidden="1">
      <c r="A115" s="82" t="s">
        <v>86</v>
      </c>
      <c r="B115" s="86"/>
      <c r="C115" s="77"/>
      <c r="D115" s="83"/>
      <c r="E115" s="77"/>
      <c r="F115" s="77"/>
      <c r="G115" s="78"/>
      <c r="H115" s="78"/>
      <c r="I115" s="78"/>
      <c r="J115" s="78"/>
      <c r="K115" s="78"/>
      <c r="L115" s="32"/>
      <c r="M115" s="29"/>
      <c r="N115" s="29"/>
      <c r="O115" s="22"/>
      <c r="P115" s="22"/>
      <c r="Q115" s="22"/>
      <c r="R115" s="22"/>
      <c r="S115" s="17"/>
    </row>
    <row r="116" spans="1:19" ht="14.25" customHeight="1" hidden="1">
      <c r="A116" s="82" t="s">
        <v>87</v>
      </c>
      <c r="B116" s="86"/>
      <c r="C116" s="77" t="e">
        <f>#REF!</f>
        <v>#REF!</v>
      </c>
      <c r="D116" s="83" t="e">
        <f>#REF!</f>
        <v>#REF!</v>
      </c>
      <c r="E116" s="77" t="e">
        <f>#REF!</f>
        <v>#REF!</v>
      </c>
      <c r="F116" s="77" t="s">
        <v>69</v>
      </c>
      <c r="G116" s="78"/>
      <c r="H116" s="78"/>
      <c r="I116" s="78"/>
      <c r="J116" s="78"/>
      <c r="K116" s="78"/>
      <c r="L116" s="32"/>
      <c r="M116" s="29"/>
      <c r="N116" s="29"/>
      <c r="O116" s="22"/>
      <c r="P116" s="22"/>
      <c r="Q116" s="22"/>
      <c r="R116" s="22"/>
      <c r="S116" s="17"/>
    </row>
    <row r="117" spans="1:19" ht="14.25" customHeight="1" hidden="1">
      <c r="A117" s="82" t="s">
        <v>1</v>
      </c>
      <c r="B117" s="86"/>
      <c r="C117" s="77"/>
      <c r="D117" s="83"/>
      <c r="E117" s="77"/>
      <c r="F117" s="77"/>
      <c r="G117" s="78"/>
      <c r="H117" s="78"/>
      <c r="I117" s="78"/>
      <c r="J117" s="78"/>
      <c r="K117" s="78"/>
      <c r="L117" s="32"/>
      <c r="M117" s="29"/>
      <c r="N117" s="29"/>
      <c r="O117" s="22"/>
      <c r="P117" s="22"/>
      <c r="Q117" s="22"/>
      <c r="R117" s="22"/>
      <c r="S117" s="17"/>
    </row>
    <row r="118" spans="1:19" ht="14.25" customHeight="1" hidden="1">
      <c r="A118" s="82" t="s">
        <v>2</v>
      </c>
      <c r="B118" s="86"/>
      <c r="C118" s="77"/>
      <c r="D118" s="83"/>
      <c r="E118" s="77"/>
      <c r="F118" s="77"/>
      <c r="G118" s="78"/>
      <c r="H118" s="78"/>
      <c r="I118" s="78"/>
      <c r="J118" s="78"/>
      <c r="K118" s="78"/>
      <c r="L118" s="32"/>
      <c r="M118" s="29"/>
      <c r="N118" s="29"/>
      <c r="O118" s="22"/>
      <c r="P118" s="22"/>
      <c r="Q118" s="22"/>
      <c r="R118" s="22"/>
      <c r="S118" s="17"/>
    </row>
    <row r="119" spans="1:19" ht="14.25" customHeight="1" hidden="1">
      <c r="A119" s="82" t="s">
        <v>88</v>
      </c>
      <c r="B119" s="86"/>
      <c r="C119" s="77"/>
      <c r="D119" s="83"/>
      <c r="E119" s="77"/>
      <c r="F119" s="77"/>
      <c r="G119" s="78"/>
      <c r="H119" s="78"/>
      <c r="I119" s="78"/>
      <c r="J119" s="78"/>
      <c r="K119" s="78"/>
      <c r="L119" s="32"/>
      <c r="M119" s="29"/>
      <c r="N119" s="29"/>
      <c r="O119" s="22"/>
      <c r="P119" s="22"/>
      <c r="Q119" s="22"/>
      <c r="R119" s="22"/>
      <c r="S119" s="17"/>
    </row>
    <row r="120" spans="1:19" ht="14.25" customHeight="1" hidden="1">
      <c r="A120" s="82" t="s">
        <v>3</v>
      </c>
      <c r="B120" s="86"/>
      <c r="C120" s="77"/>
      <c r="D120" s="83"/>
      <c r="E120" s="77"/>
      <c r="F120" s="77"/>
      <c r="G120" s="78"/>
      <c r="H120" s="78"/>
      <c r="I120" s="78"/>
      <c r="J120" s="78"/>
      <c r="K120" s="78"/>
      <c r="L120" s="32"/>
      <c r="M120" s="29"/>
      <c r="N120" s="29"/>
      <c r="O120" s="22"/>
      <c r="P120" s="22"/>
      <c r="Q120" s="22"/>
      <c r="R120" s="22"/>
      <c r="S120" s="17"/>
    </row>
    <row r="121" spans="1:19" ht="14.25" customHeight="1" hidden="1">
      <c r="A121" s="82" t="s">
        <v>89</v>
      </c>
      <c r="B121" s="86"/>
      <c r="C121" s="77"/>
      <c r="D121" s="83"/>
      <c r="E121" s="77"/>
      <c r="F121" s="77"/>
      <c r="G121" s="78"/>
      <c r="H121" s="78"/>
      <c r="I121" s="78"/>
      <c r="J121" s="78"/>
      <c r="K121" s="78"/>
      <c r="L121" s="32"/>
      <c r="M121" s="29"/>
      <c r="N121" s="29"/>
      <c r="O121" s="22"/>
      <c r="P121" s="22"/>
      <c r="Q121" s="22"/>
      <c r="R121" s="22"/>
      <c r="S121" s="17"/>
    </row>
    <row r="122" spans="1:19" ht="14.25" customHeight="1" hidden="1">
      <c r="A122" s="82" t="s">
        <v>67</v>
      </c>
      <c r="B122" s="86"/>
      <c r="C122" s="77" t="e">
        <f>#REF!</f>
        <v>#REF!</v>
      </c>
      <c r="D122" s="83" t="e">
        <f>#REF!</f>
        <v>#REF!</v>
      </c>
      <c r="E122" s="77" t="e">
        <f>#REF!</f>
        <v>#REF!</v>
      </c>
      <c r="F122" s="77" t="s">
        <v>70</v>
      </c>
      <c r="G122" s="78"/>
      <c r="H122" s="78"/>
      <c r="I122" s="78"/>
      <c r="J122" s="78"/>
      <c r="K122" s="78"/>
      <c r="L122" s="32"/>
      <c r="M122" s="29"/>
      <c r="N122" s="29"/>
      <c r="O122" s="22"/>
      <c r="P122" s="22"/>
      <c r="Q122" s="22"/>
      <c r="R122" s="22"/>
      <c r="S122" s="17"/>
    </row>
    <row r="123" spans="1:19" ht="14.25" customHeight="1" hidden="1">
      <c r="A123" s="82" t="s">
        <v>78</v>
      </c>
      <c r="B123" s="86"/>
      <c r="C123" s="77"/>
      <c r="D123" s="83"/>
      <c r="E123" s="77"/>
      <c r="F123" s="77"/>
      <c r="G123" s="78"/>
      <c r="H123" s="78"/>
      <c r="I123" s="78"/>
      <c r="J123" s="78"/>
      <c r="K123" s="78"/>
      <c r="L123" s="32"/>
      <c r="M123" s="29"/>
      <c r="N123" s="29"/>
      <c r="O123" s="22"/>
      <c r="P123" s="22"/>
      <c r="Q123" s="22"/>
      <c r="R123" s="22"/>
      <c r="S123" s="17"/>
    </row>
    <row r="124" spans="1:19" ht="14.25" customHeight="1" hidden="1">
      <c r="A124" s="82" t="s">
        <v>79</v>
      </c>
      <c r="B124" s="86"/>
      <c r="C124" s="77" t="e">
        <f>#REF!</f>
        <v>#REF!</v>
      </c>
      <c r="D124" s="83" t="e">
        <f>#REF!</f>
        <v>#REF!</v>
      </c>
      <c r="E124" s="77" t="e">
        <f>#REF!</f>
        <v>#REF!</v>
      </c>
      <c r="F124" s="77" t="s">
        <v>4</v>
      </c>
      <c r="G124" s="78"/>
      <c r="H124" s="78"/>
      <c r="I124" s="78"/>
      <c r="J124" s="78"/>
      <c r="K124" s="78"/>
      <c r="L124" s="32"/>
      <c r="M124" s="29"/>
      <c r="N124" s="29"/>
      <c r="O124" s="22"/>
      <c r="P124" s="22"/>
      <c r="Q124" s="22"/>
      <c r="R124" s="22"/>
      <c r="S124" s="17"/>
    </row>
    <row r="125" spans="1:19" ht="14.25" customHeight="1" hidden="1">
      <c r="A125" s="82" t="s">
        <v>80</v>
      </c>
      <c r="B125" s="86"/>
      <c r="C125" s="77"/>
      <c r="D125" s="83"/>
      <c r="E125" s="77"/>
      <c r="F125" s="77"/>
      <c r="G125" s="78"/>
      <c r="H125" s="78"/>
      <c r="I125" s="78"/>
      <c r="J125" s="78"/>
      <c r="K125" s="78"/>
      <c r="L125" s="32"/>
      <c r="M125" s="29"/>
      <c r="N125" s="29"/>
      <c r="O125" s="22"/>
      <c r="P125" s="22"/>
      <c r="Q125" s="22"/>
      <c r="R125" s="22"/>
      <c r="S125" s="17"/>
    </row>
    <row r="126" spans="1:19" ht="14.25" customHeight="1" hidden="1">
      <c r="A126" s="82" t="s">
        <v>5</v>
      </c>
      <c r="B126" s="86"/>
      <c r="C126" s="77"/>
      <c r="D126" s="83"/>
      <c r="E126" s="77"/>
      <c r="F126" s="77"/>
      <c r="G126" s="78"/>
      <c r="H126" s="78"/>
      <c r="I126" s="78"/>
      <c r="J126" s="78"/>
      <c r="K126" s="78"/>
      <c r="L126" s="32"/>
      <c r="M126" s="29"/>
      <c r="N126" s="29"/>
      <c r="O126" s="22"/>
      <c r="P126" s="22"/>
      <c r="Q126" s="22"/>
      <c r="R126" s="22"/>
      <c r="S126" s="17"/>
    </row>
    <row r="127" spans="1:19" ht="14.25" customHeight="1" hidden="1">
      <c r="A127" s="82" t="s">
        <v>6</v>
      </c>
      <c r="B127" s="86"/>
      <c r="C127" s="77"/>
      <c r="D127" s="83"/>
      <c r="E127" s="77"/>
      <c r="F127" s="77"/>
      <c r="G127" s="78"/>
      <c r="H127" s="78"/>
      <c r="I127" s="78"/>
      <c r="J127" s="78"/>
      <c r="K127" s="78"/>
      <c r="L127" s="32"/>
      <c r="M127" s="29"/>
      <c r="N127" s="29"/>
      <c r="O127" s="22"/>
      <c r="P127" s="22"/>
      <c r="Q127" s="22"/>
      <c r="R127" s="22"/>
      <c r="S127" s="17"/>
    </row>
    <row r="128" spans="1:19" ht="14.25" customHeight="1" hidden="1">
      <c r="A128" s="82" t="s">
        <v>81</v>
      </c>
      <c r="B128" s="86"/>
      <c r="C128" s="77"/>
      <c r="D128" s="83"/>
      <c r="E128" s="77"/>
      <c r="F128" s="77"/>
      <c r="G128" s="78"/>
      <c r="H128" s="78"/>
      <c r="I128" s="78"/>
      <c r="J128" s="78"/>
      <c r="K128" s="78"/>
      <c r="L128" s="32"/>
      <c r="M128" s="29"/>
      <c r="N128" s="29"/>
      <c r="O128" s="22"/>
      <c r="P128" s="22"/>
      <c r="Q128" s="22"/>
      <c r="R128" s="22"/>
      <c r="S128" s="17"/>
    </row>
    <row r="129" spans="1:19" ht="14.25" customHeight="1" hidden="1">
      <c r="A129" s="82" t="s">
        <v>82</v>
      </c>
      <c r="B129" s="86"/>
      <c r="C129" s="77"/>
      <c r="D129" s="83"/>
      <c r="E129" s="77"/>
      <c r="F129" s="77"/>
      <c r="G129" s="78"/>
      <c r="H129" s="78"/>
      <c r="I129" s="78"/>
      <c r="J129" s="78"/>
      <c r="K129" s="78"/>
      <c r="L129" s="32"/>
      <c r="M129" s="29"/>
      <c r="N129" s="29"/>
      <c r="O129" s="22"/>
      <c r="P129" s="22"/>
      <c r="Q129" s="22"/>
      <c r="R129" s="22"/>
      <c r="S129" s="17"/>
    </row>
    <row r="130" spans="1:19" ht="14.25" customHeight="1" hidden="1">
      <c r="A130" s="82" t="s">
        <v>83</v>
      </c>
      <c r="B130" s="86"/>
      <c r="C130" s="77"/>
      <c r="D130" s="83"/>
      <c r="E130" s="77"/>
      <c r="F130" s="77"/>
      <c r="G130" s="78"/>
      <c r="H130" s="78"/>
      <c r="I130" s="78"/>
      <c r="J130" s="78"/>
      <c r="K130" s="78"/>
      <c r="L130" s="32"/>
      <c r="M130" s="29"/>
      <c r="N130" s="29"/>
      <c r="O130" s="22"/>
      <c r="P130" s="22"/>
      <c r="Q130" s="22"/>
      <c r="R130" s="22"/>
      <c r="S130" s="17"/>
    </row>
    <row r="131" spans="1:19" ht="14.25" customHeight="1" hidden="1">
      <c r="A131" s="82" t="s">
        <v>7</v>
      </c>
      <c r="B131" s="86"/>
      <c r="C131" s="77" t="e">
        <f>#REF!</f>
        <v>#REF!</v>
      </c>
      <c r="D131" s="83" t="e">
        <f>#REF!</f>
        <v>#REF!</v>
      </c>
      <c r="E131" s="77" t="e">
        <f>#REF!</f>
        <v>#REF!</v>
      </c>
      <c r="F131" s="77" t="s">
        <v>8</v>
      </c>
      <c r="G131" s="78"/>
      <c r="H131" s="78"/>
      <c r="I131" s="78"/>
      <c r="J131" s="78"/>
      <c r="K131" s="78"/>
      <c r="L131" s="32"/>
      <c r="M131" s="29"/>
      <c r="N131" s="29"/>
      <c r="O131" s="22"/>
      <c r="P131" s="22"/>
      <c r="Q131" s="22"/>
      <c r="R131" s="22"/>
      <c r="S131" s="17"/>
    </row>
    <row r="132" spans="1:19" ht="14.25" customHeight="1">
      <c r="A132" s="89" t="s">
        <v>133</v>
      </c>
      <c r="B132" s="76">
        <v>346</v>
      </c>
      <c r="C132" s="87" t="s">
        <v>24</v>
      </c>
      <c r="D132" s="87"/>
      <c r="E132" s="87"/>
      <c r="F132" s="87"/>
      <c r="G132" s="75">
        <f>G133</f>
        <v>2391</v>
      </c>
      <c r="H132" s="75"/>
      <c r="I132" s="75"/>
      <c r="J132" s="75">
        <f>J133</f>
        <v>200</v>
      </c>
      <c r="K132" s="75">
        <f>K133</f>
        <v>0</v>
      </c>
      <c r="L132" s="32"/>
      <c r="M132" s="29"/>
      <c r="N132" s="29"/>
      <c r="O132" s="22"/>
      <c r="P132" s="22"/>
      <c r="Q132" s="22"/>
      <c r="R132" s="22"/>
      <c r="S132" s="17"/>
    </row>
    <row r="133" spans="1:19" ht="14.25" customHeight="1">
      <c r="A133" s="89" t="s">
        <v>131</v>
      </c>
      <c r="B133" s="76">
        <v>346</v>
      </c>
      <c r="C133" s="87" t="s">
        <v>24</v>
      </c>
      <c r="D133" s="87" t="s">
        <v>132</v>
      </c>
      <c r="E133" s="77"/>
      <c r="F133" s="77"/>
      <c r="G133" s="75">
        <f>G134+G139+G144+G148+G152</f>
        <v>2391</v>
      </c>
      <c r="H133" s="78"/>
      <c r="I133" s="78"/>
      <c r="J133" s="75">
        <f>J134+J139+J144+J148+J152</f>
        <v>200</v>
      </c>
      <c r="K133" s="75">
        <f>K134+K139+K144+K148+K152</f>
        <v>0</v>
      </c>
      <c r="L133" s="32"/>
      <c r="M133" s="29"/>
      <c r="N133" s="29"/>
      <c r="O133" s="22"/>
      <c r="P133" s="22"/>
      <c r="Q133" s="22"/>
      <c r="R133" s="22"/>
      <c r="S133" s="17"/>
    </row>
    <row r="134" spans="1:19" ht="14.25" customHeight="1">
      <c r="A134" s="109" t="s">
        <v>185</v>
      </c>
      <c r="B134" s="116">
        <v>346</v>
      </c>
      <c r="C134" s="117" t="s">
        <v>24</v>
      </c>
      <c r="D134" s="118" t="s">
        <v>132</v>
      </c>
      <c r="E134" s="117" t="s">
        <v>184</v>
      </c>
      <c r="F134" s="117"/>
      <c r="G134" s="119">
        <f>G137</f>
        <v>885</v>
      </c>
      <c r="H134" s="78"/>
      <c r="I134" s="78"/>
      <c r="J134" s="119">
        <f>J137</f>
        <v>0</v>
      </c>
      <c r="K134" s="119">
        <f>K137</f>
        <v>0</v>
      </c>
      <c r="L134" s="32"/>
      <c r="M134" s="29"/>
      <c r="N134" s="29"/>
      <c r="O134" s="22"/>
      <c r="P134" s="22"/>
      <c r="Q134" s="22"/>
      <c r="R134" s="22"/>
      <c r="S134" s="17"/>
    </row>
    <row r="135" spans="1:19" ht="14.25" customHeight="1">
      <c r="A135" s="109"/>
      <c r="B135" s="116"/>
      <c r="C135" s="117"/>
      <c r="D135" s="118"/>
      <c r="E135" s="117"/>
      <c r="F135" s="117"/>
      <c r="G135" s="119"/>
      <c r="H135" s="78"/>
      <c r="I135" s="78"/>
      <c r="J135" s="119"/>
      <c r="K135" s="119"/>
      <c r="L135" s="32"/>
      <c r="M135" s="29"/>
      <c r="N135" s="29"/>
      <c r="O135" s="22"/>
      <c r="P135" s="22"/>
      <c r="Q135" s="22"/>
      <c r="R135" s="22"/>
      <c r="S135" s="17"/>
    </row>
    <row r="136" spans="1:19" ht="23.25" customHeight="1">
      <c r="A136" s="109"/>
      <c r="B136" s="116"/>
      <c r="C136" s="117"/>
      <c r="D136" s="118"/>
      <c r="E136" s="117"/>
      <c r="F136" s="117"/>
      <c r="G136" s="119"/>
      <c r="H136" s="78"/>
      <c r="I136" s="78"/>
      <c r="J136" s="119"/>
      <c r="K136" s="119"/>
      <c r="L136" s="32"/>
      <c r="M136" s="29"/>
      <c r="N136" s="29"/>
      <c r="O136" s="22"/>
      <c r="P136" s="22"/>
      <c r="Q136" s="22"/>
      <c r="R136" s="22"/>
      <c r="S136" s="17"/>
    </row>
    <row r="137" spans="1:19" ht="14.25" customHeight="1">
      <c r="A137" s="115" t="s">
        <v>146</v>
      </c>
      <c r="B137" s="116">
        <v>346</v>
      </c>
      <c r="C137" s="117" t="s">
        <v>24</v>
      </c>
      <c r="D137" s="118" t="s">
        <v>132</v>
      </c>
      <c r="E137" s="117" t="s">
        <v>184</v>
      </c>
      <c r="F137" s="117" t="s">
        <v>121</v>
      </c>
      <c r="G137" s="119">
        <v>885</v>
      </c>
      <c r="H137" s="78"/>
      <c r="I137" s="78"/>
      <c r="J137" s="119"/>
      <c r="K137" s="119">
        <f>K147</f>
        <v>0</v>
      </c>
      <c r="L137" s="32"/>
      <c r="M137" s="29"/>
      <c r="N137" s="29"/>
      <c r="O137" s="22"/>
      <c r="P137" s="22"/>
      <c r="Q137" s="22"/>
      <c r="R137" s="22"/>
      <c r="S137" s="17"/>
    </row>
    <row r="138" spans="1:19" ht="14.25" customHeight="1">
      <c r="A138" s="115"/>
      <c r="B138" s="116"/>
      <c r="C138" s="117"/>
      <c r="D138" s="118"/>
      <c r="E138" s="117"/>
      <c r="F138" s="117"/>
      <c r="G138" s="119"/>
      <c r="H138" s="78"/>
      <c r="I138" s="78"/>
      <c r="J138" s="119"/>
      <c r="K138" s="119"/>
      <c r="L138" s="32"/>
      <c r="M138" s="29"/>
      <c r="N138" s="29"/>
      <c r="O138" s="22"/>
      <c r="P138" s="22"/>
      <c r="Q138" s="22"/>
      <c r="R138" s="22"/>
      <c r="S138" s="17"/>
    </row>
    <row r="139" spans="1:19" ht="14.25" customHeight="1">
      <c r="A139" s="109" t="s">
        <v>183</v>
      </c>
      <c r="B139" s="116">
        <v>346</v>
      </c>
      <c r="C139" s="117" t="s">
        <v>24</v>
      </c>
      <c r="D139" s="118" t="s">
        <v>132</v>
      </c>
      <c r="E139" s="117" t="s">
        <v>182</v>
      </c>
      <c r="F139" s="117"/>
      <c r="G139" s="119">
        <f>G142</f>
        <v>47</v>
      </c>
      <c r="H139" s="78"/>
      <c r="I139" s="78"/>
      <c r="J139" s="119">
        <f>J142</f>
        <v>0</v>
      </c>
      <c r="K139" s="119">
        <f>K142</f>
        <v>0</v>
      </c>
      <c r="L139" s="32"/>
      <c r="M139" s="29"/>
      <c r="N139" s="29"/>
      <c r="O139" s="22"/>
      <c r="P139" s="22"/>
      <c r="Q139" s="22"/>
      <c r="R139" s="22"/>
      <c r="S139" s="17"/>
    </row>
    <row r="140" spans="1:19" ht="14.25" customHeight="1">
      <c r="A140" s="109"/>
      <c r="B140" s="116"/>
      <c r="C140" s="117"/>
      <c r="D140" s="118"/>
      <c r="E140" s="117"/>
      <c r="F140" s="117"/>
      <c r="G140" s="119"/>
      <c r="H140" s="78"/>
      <c r="I140" s="78"/>
      <c r="J140" s="119"/>
      <c r="K140" s="119"/>
      <c r="L140" s="32"/>
      <c r="M140" s="29"/>
      <c r="N140" s="29"/>
      <c r="O140" s="22"/>
      <c r="P140" s="22"/>
      <c r="Q140" s="22"/>
      <c r="R140" s="22"/>
      <c r="S140" s="17"/>
    </row>
    <row r="141" spans="1:19" ht="21.75" customHeight="1">
      <c r="A141" s="109"/>
      <c r="B141" s="116"/>
      <c r="C141" s="117"/>
      <c r="D141" s="118"/>
      <c r="E141" s="117"/>
      <c r="F141" s="117"/>
      <c r="G141" s="119"/>
      <c r="H141" s="78"/>
      <c r="I141" s="78"/>
      <c r="J141" s="119"/>
      <c r="K141" s="119"/>
      <c r="L141" s="32"/>
      <c r="M141" s="29"/>
      <c r="N141" s="29"/>
      <c r="O141" s="22"/>
      <c r="P141" s="22"/>
      <c r="Q141" s="22"/>
      <c r="R141" s="22"/>
      <c r="S141" s="17"/>
    </row>
    <row r="142" spans="1:19" ht="14.25" customHeight="1">
      <c r="A142" s="115" t="s">
        <v>146</v>
      </c>
      <c r="B142" s="120">
        <v>346</v>
      </c>
      <c r="C142" s="117" t="s">
        <v>24</v>
      </c>
      <c r="D142" s="118" t="s">
        <v>132</v>
      </c>
      <c r="E142" s="117" t="s">
        <v>182</v>
      </c>
      <c r="F142" s="117" t="s">
        <v>121</v>
      </c>
      <c r="G142" s="119">
        <v>47</v>
      </c>
      <c r="H142" s="78"/>
      <c r="I142" s="78"/>
      <c r="J142" s="119"/>
      <c r="K142" s="119"/>
      <c r="L142" s="32"/>
      <c r="M142" s="29"/>
      <c r="N142" s="29"/>
      <c r="O142" s="22"/>
      <c r="P142" s="22"/>
      <c r="Q142" s="22"/>
      <c r="R142" s="22"/>
      <c r="S142" s="17"/>
    </row>
    <row r="143" spans="1:19" ht="14.25" customHeight="1">
      <c r="A143" s="115"/>
      <c r="B143" s="120"/>
      <c r="C143" s="117"/>
      <c r="D143" s="118"/>
      <c r="E143" s="117"/>
      <c r="F143" s="117"/>
      <c r="G143" s="119"/>
      <c r="H143" s="78"/>
      <c r="I143" s="78"/>
      <c r="J143" s="119"/>
      <c r="K143" s="119"/>
      <c r="L143" s="32"/>
      <c r="M143" s="29"/>
      <c r="N143" s="29"/>
      <c r="O143" s="22"/>
      <c r="P143" s="22"/>
      <c r="Q143" s="22"/>
      <c r="R143" s="22"/>
      <c r="S143" s="17"/>
    </row>
    <row r="144" spans="1:19" ht="14.25" customHeight="1">
      <c r="A144" s="109" t="s">
        <v>180</v>
      </c>
      <c r="B144" s="120">
        <v>346</v>
      </c>
      <c r="C144" s="117" t="s">
        <v>24</v>
      </c>
      <c r="D144" s="118" t="s">
        <v>132</v>
      </c>
      <c r="E144" s="117" t="s">
        <v>181</v>
      </c>
      <c r="F144" s="117"/>
      <c r="G144" s="119">
        <f>G146</f>
        <v>127.6</v>
      </c>
      <c r="H144" s="78"/>
      <c r="I144" s="78"/>
      <c r="J144" s="119">
        <f>J146</f>
        <v>200</v>
      </c>
      <c r="K144" s="119">
        <f>K146</f>
        <v>0</v>
      </c>
      <c r="L144" s="32"/>
      <c r="M144" s="29"/>
      <c r="N144" s="29"/>
      <c r="O144" s="22"/>
      <c r="P144" s="22"/>
      <c r="Q144" s="22"/>
      <c r="R144" s="22"/>
      <c r="S144" s="17"/>
    </row>
    <row r="145" spans="1:19" ht="23.25" customHeight="1">
      <c r="A145" s="109"/>
      <c r="B145" s="120"/>
      <c r="C145" s="117"/>
      <c r="D145" s="118"/>
      <c r="E145" s="117"/>
      <c r="F145" s="117"/>
      <c r="G145" s="119"/>
      <c r="H145" s="78"/>
      <c r="I145" s="78"/>
      <c r="J145" s="119"/>
      <c r="K145" s="119"/>
      <c r="L145" s="32"/>
      <c r="M145" s="29"/>
      <c r="N145" s="29"/>
      <c r="O145" s="22"/>
      <c r="P145" s="22"/>
      <c r="Q145" s="22"/>
      <c r="R145" s="22"/>
      <c r="S145" s="17"/>
    </row>
    <row r="146" spans="1:19" ht="14.25" customHeight="1">
      <c r="A146" s="115" t="s">
        <v>146</v>
      </c>
      <c r="B146" s="120">
        <v>346</v>
      </c>
      <c r="C146" s="117" t="s">
        <v>24</v>
      </c>
      <c r="D146" s="118" t="s">
        <v>132</v>
      </c>
      <c r="E146" s="117" t="s">
        <v>181</v>
      </c>
      <c r="F146" s="117" t="s">
        <v>121</v>
      </c>
      <c r="G146" s="119">
        <v>127.6</v>
      </c>
      <c r="H146" s="78"/>
      <c r="I146" s="78"/>
      <c r="J146" s="119">
        <v>200</v>
      </c>
      <c r="K146" s="119"/>
      <c r="L146" s="32"/>
      <c r="M146" s="29"/>
      <c r="N146" s="29"/>
      <c r="O146" s="22"/>
      <c r="P146" s="22"/>
      <c r="Q146" s="22"/>
      <c r="R146" s="22"/>
      <c r="S146" s="17"/>
    </row>
    <row r="147" spans="1:19" ht="14.25" customHeight="1">
      <c r="A147" s="115"/>
      <c r="B147" s="120"/>
      <c r="C147" s="117"/>
      <c r="D147" s="118"/>
      <c r="E147" s="117"/>
      <c r="F147" s="117"/>
      <c r="G147" s="119"/>
      <c r="H147" s="78"/>
      <c r="I147" s="78"/>
      <c r="J147" s="119"/>
      <c r="K147" s="119"/>
      <c r="L147" s="32"/>
      <c r="M147" s="29"/>
      <c r="N147" s="29"/>
      <c r="O147" s="22"/>
      <c r="P147" s="22"/>
      <c r="Q147" s="22"/>
      <c r="R147" s="22"/>
      <c r="S147" s="17"/>
    </row>
    <row r="148" spans="1:19" ht="14.25" customHeight="1">
      <c r="A148" s="109" t="s">
        <v>179</v>
      </c>
      <c r="B148" s="120">
        <v>346</v>
      </c>
      <c r="C148" s="117" t="s">
        <v>24</v>
      </c>
      <c r="D148" s="118" t="s">
        <v>132</v>
      </c>
      <c r="E148" s="117" t="s">
        <v>178</v>
      </c>
      <c r="F148" s="117"/>
      <c r="G148" s="119">
        <f>G150</f>
        <v>1291</v>
      </c>
      <c r="H148" s="78"/>
      <c r="I148" s="78"/>
      <c r="J148" s="119">
        <f>J150</f>
        <v>0</v>
      </c>
      <c r="K148" s="119">
        <f>K150</f>
        <v>0</v>
      </c>
      <c r="L148" s="32"/>
      <c r="M148" s="29"/>
      <c r="N148" s="29"/>
      <c r="O148" s="22"/>
      <c r="P148" s="22"/>
      <c r="Q148" s="22"/>
      <c r="R148" s="22"/>
      <c r="S148" s="17"/>
    </row>
    <row r="149" spans="1:19" ht="22.5" customHeight="1">
      <c r="A149" s="109"/>
      <c r="B149" s="120"/>
      <c r="C149" s="117"/>
      <c r="D149" s="118"/>
      <c r="E149" s="117"/>
      <c r="F149" s="117"/>
      <c r="G149" s="119"/>
      <c r="H149" s="78"/>
      <c r="I149" s="78"/>
      <c r="J149" s="119"/>
      <c r="K149" s="119"/>
      <c r="L149" s="32"/>
      <c r="M149" s="29"/>
      <c r="N149" s="29"/>
      <c r="O149" s="22"/>
      <c r="P149" s="22"/>
      <c r="Q149" s="22"/>
      <c r="R149" s="22"/>
      <c r="S149" s="17"/>
    </row>
    <row r="150" spans="1:19" ht="14.25" customHeight="1">
      <c r="A150" s="115" t="s">
        <v>146</v>
      </c>
      <c r="B150" s="120">
        <v>346</v>
      </c>
      <c r="C150" s="117" t="s">
        <v>24</v>
      </c>
      <c r="D150" s="118" t="s">
        <v>132</v>
      </c>
      <c r="E150" s="117" t="s">
        <v>178</v>
      </c>
      <c r="F150" s="117" t="s">
        <v>121</v>
      </c>
      <c r="G150" s="119">
        <v>1291</v>
      </c>
      <c r="H150" s="78"/>
      <c r="I150" s="78"/>
      <c r="J150" s="119"/>
      <c r="K150" s="119"/>
      <c r="L150" s="32"/>
      <c r="M150" s="29"/>
      <c r="N150" s="29"/>
      <c r="O150" s="22"/>
      <c r="P150" s="22"/>
      <c r="Q150" s="22"/>
      <c r="R150" s="22"/>
      <c r="S150" s="17"/>
    </row>
    <row r="151" spans="1:19" ht="14.25" customHeight="1">
      <c r="A151" s="115"/>
      <c r="B151" s="120"/>
      <c r="C151" s="117"/>
      <c r="D151" s="118"/>
      <c r="E151" s="117"/>
      <c r="F151" s="117"/>
      <c r="G151" s="119"/>
      <c r="H151" s="78"/>
      <c r="I151" s="78"/>
      <c r="J151" s="119"/>
      <c r="K151" s="119"/>
      <c r="L151" s="32"/>
      <c r="M151" s="29"/>
      <c r="N151" s="29"/>
      <c r="O151" s="22"/>
      <c r="P151" s="22"/>
      <c r="Q151" s="22"/>
      <c r="R151" s="22"/>
      <c r="S151" s="17"/>
    </row>
    <row r="152" spans="1:19" ht="14.25" customHeight="1">
      <c r="A152" s="146" t="s">
        <v>202</v>
      </c>
      <c r="B152" s="126">
        <v>346</v>
      </c>
      <c r="C152" s="103" t="s">
        <v>24</v>
      </c>
      <c r="D152" s="103" t="s">
        <v>132</v>
      </c>
      <c r="E152" s="103" t="s">
        <v>203</v>
      </c>
      <c r="F152" s="103"/>
      <c r="G152" s="105">
        <f>G154</f>
        <v>40.4</v>
      </c>
      <c r="H152" s="78"/>
      <c r="I152" s="78"/>
      <c r="J152" s="105"/>
      <c r="K152" s="105"/>
      <c r="L152" s="32"/>
      <c r="M152" s="29"/>
      <c r="N152" s="29"/>
      <c r="O152" s="22"/>
      <c r="P152" s="22"/>
      <c r="Q152" s="22"/>
      <c r="R152" s="22"/>
      <c r="S152" s="17"/>
    </row>
    <row r="153" spans="1:19" ht="37.5" customHeight="1">
      <c r="A153" s="147"/>
      <c r="B153" s="127"/>
      <c r="C153" s="104"/>
      <c r="D153" s="104"/>
      <c r="E153" s="104"/>
      <c r="F153" s="104"/>
      <c r="G153" s="106"/>
      <c r="H153" s="78"/>
      <c r="I153" s="78"/>
      <c r="J153" s="106"/>
      <c r="K153" s="106"/>
      <c r="L153" s="32"/>
      <c r="M153" s="29"/>
      <c r="N153" s="29"/>
      <c r="O153" s="22"/>
      <c r="P153" s="22"/>
      <c r="Q153" s="22"/>
      <c r="R153" s="22"/>
      <c r="S153" s="17"/>
    </row>
    <row r="154" spans="1:19" ht="14.25" customHeight="1">
      <c r="A154" s="115" t="s">
        <v>146</v>
      </c>
      <c r="B154" s="126">
        <v>346</v>
      </c>
      <c r="C154" s="117" t="s">
        <v>24</v>
      </c>
      <c r="D154" s="117" t="s">
        <v>132</v>
      </c>
      <c r="E154" s="117" t="s">
        <v>203</v>
      </c>
      <c r="F154" s="117" t="s">
        <v>121</v>
      </c>
      <c r="G154" s="119">
        <v>40.4</v>
      </c>
      <c r="H154" s="78"/>
      <c r="I154" s="78"/>
      <c r="J154" s="119"/>
      <c r="K154" s="119"/>
      <c r="L154" s="32"/>
      <c r="M154" s="29"/>
      <c r="N154" s="29"/>
      <c r="O154" s="22"/>
      <c r="P154" s="22"/>
      <c r="Q154" s="22"/>
      <c r="R154" s="22"/>
      <c r="S154" s="17"/>
    </row>
    <row r="155" spans="1:19" ht="14.25" customHeight="1">
      <c r="A155" s="115"/>
      <c r="B155" s="127"/>
      <c r="C155" s="117"/>
      <c r="D155" s="117"/>
      <c r="E155" s="117"/>
      <c r="F155" s="117"/>
      <c r="G155" s="119"/>
      <c r="H155" s="78"/>
      <c r="I155" s="78"/>
      <c r="J155" s="119"/>
      <c r="K155" s="119"/>
      <c r="L155" s="32"/>
      <c r="M155" s="29"/>
      <c r="N155" s="29"/>
      <c r="O155" s="22"/>
      <c r="P155" s="22"/>
      <c r="Q155" s="22"/>
      <c r="R155" s="22"/>
      <c r="S155" s="17"/>
    </row>
    <row r="156" spans="1:19" s="4" customFormat="1" ht="14.25" customHeight="1">
      <c r="A156" s="73" t="s">
        <v>10</v>
      </c>
      <c r="B156" s="76">
        <v>346</v>
      </c>
      <c r="C156" s="74" t="s">
        <v>20</v>
      </c>
      <c r="D156" s="74"/>
      <c r="E156" s="74"/>
      <c r="F156" s="74"/>
      <c r="G156" s="75">
        <f>G157+G172+G209</f>
        <v>8641.9</v>
      </c>
      <c r="H156" s="75" t="e">
        <f>H157+H209+#REF!</f>
        <v>#REF!</v>
      </c>
      <c r="I156" s="75" t="e">
        <f>I157+I209+#REF!</f>
        <v>#REF!</v>
      </c>
      <c r="J156" s="75">
        <f>J157+J172+J209</f>
        <v>9610</v>
      </c>
      <c r="K156" s="75">
        <f>K157+K172+K209</f>
        <v>10092</v>
      </c>
      <c r="L156" s="62"/>
      <c r="M156" s="38"/>
      <c r="N156" s="38"/>
      <c r="O156" s="39"/>
      <c r="P156" s="39"/>
      <c r="Q156" s="39"/>
      <c r="R156" s="39"/>
      <c r="S156" s="28"/>
    </row>
    <row r="157" spans="1:19" ht="14.25" customHeight="1">
      <c r="A157" s="73" t="s">
        <v>11</v>
      </c>
      <c r="B157" s="76">
        <v>346</v>
      </c>
      <c r="C157" s="74" t="str">
        <f>C$156</f>
        <v>05</v>
      </c>
      <c r="D157" s="74" t="s">
        <v>17</v>
      </c>
      <c r="E157" s="74"/>
      <c r="F157" s="74"/>
      <c r="G157" s="75">
        <f>G158</f>
        <v>153</v>
      </c>
      <c r="H157" s="75" t="e">
        <f>H158</f>
        <v>#REF!</v>
      </c>
      <c r="I157" s="75" t="e">
        <f>I158</f>
        <v>#REF!</v>
      </c>
      <c r="J157" s="75">
        <f>J158</f>
        <v>400</v>
      </c>
      <c r="K157" s="75">
        <f>K158</f>
        <v>400</v>
      </c>
      <c r="L157" s="61"/>
      <c r="M157" s="30"/>
      <c r="N157" s="30"/>
      <c r="O157" s="12"/>
      <c r="P157" s="12"/>
      <c r="Q157" s="12"/>
      <c r="R157" s="12"/>
      <c r="S157" s="17"/>
    </row>
    <row r="158" spans="1:19" ht="14.25" customHeight="1">
      <c r="A158" s="84" t="s">
        <v>90</v>
      </c>
      <c r="B158" s="79">
        <v>346</v>
      </c>
      <c r="C158" s="77" t="str">
        <f>C156</f>
        <v>05</v>
      </c>
      <c r="D158" s="77" t="str">
        <f>D157</f>
        <v>01</v>
      </c>
      <c r="E158" s="77" t="s">
        <v>91</v>
      </c>
      <c r="F158" s="77"/>
      <c r="G158" s="78">
        <f>G159+G164+G166</f>
        <v>153</v>
      </c>
      <c r="H158" s="78" t="e">
        <f>#REF!+#REF!+#REF!</f>
        <v>#REF!</v>
      </c>
      <c r="I158" s="78" t="e">
        <f>#REF!+#REF!+#REF!</f>
        <v>#REF!</v>
      </c>
      <c r="J158" s="78">
        <f>J159+J164+J166</f>
        <v>400</v>
      </c>
      <c r="K158" s="78">
        <f>K159+K164+K166</f>
        <v>400</v>
      </c>
      <c r="L158" s="32"/>
      <c r="M158" s="29"/>
      <c r="N158" s="29"/>
      <c r="O158" s="22"/>
      <c r="P158" s="22"/>
      <c r="Q158" s="22"/>
      <c r="R158" s="22"/>
      <c r="S158" s="17"/>
    </row>
    <row r="159" spans="1:19" s="2" customFormat="1" ht="14.25" customHeight="1">
      <c r="A159" s="109" t="s">
        <v>156</v>
      </c>
      <c r="B159" s="120">
        <v>346</v>
      </c>
      <c r="C159" s="117" t="s">
        <v>20</v>
      </c>
      <c r="D159" s="117" t="s">
        <v>17</v>
      </c>
      <c r="E159" s="117" t="s">
        <v>92</v>
      </c>
      <c r="F159" s="117"/>
      <c r="G159" s="119">
        <f>G162</f>
        <v>20</v>
      </c>
      <c r="H159" s="91"/>
      <c r="I159" s="91"/>
      <c r="J159" s="119">
        <f>J162</f>
        <v>400</v>
      </c>
      <c r="K159" s="119">
        <f>K162</f>
        <v>400</v>
      </c>
      <c r="L159" s="32"/>
      <c r="M159" s="29"/>
      <c r="N159" s="29"/>
      <c r="O159" s="22"/>
      <c r="P159" s="22"/>
      <c r="Q159" s="22"/>
      <c r="R159" s="22"/>
      <c r="S159" s="24"/>
    </row>
    <row r="160" spans="1:19" s="2" customFormat="1" ht="14.25" customHeight="1">
      <c r="A160" s="109"/>
      <c r="B160" s="120"/>
      <c r="C160" s="117"/>
      <c r="D160" s="117"/>
      <c r="E160" s="117"/>
      <c r="F160" s="117"/>
      <c r="G160" s="119"/>
      <c r="H160" s="91"/>
      <c r="I160" s="91"/>
      <c r="J160" s="119"/>
      <c r="K160" s="119"/>
      <c r="L160" s="32"/>
      <c r="M160" s="29"/>
      <c r="N160" s="29"/>
      <c r="O160" s="22"/>
      <c r="P160" s="22"/>
      <c r="Q160" s="22"/>
      <c r="R160" s="22"/>
      <c r="S160" s="24"/>
    </row>
    <row r="161" spans="1:19" s="2" customFormat="1" ht="20.25" customHeight="1">
      <c r="A161" s="109"/>
      <c r="B161" s="120"/>
      <c r="C161" s="117"/>
      <c r="D161" s="117"/>
      <c r="E161" s="117"/>
      <c r="F161" s="117"/>
      <c r="G161" s="119"/>
      <c r="H161" s="91"/>
      <c r="I161" s="91"/>
      <c r="J161" s="119"/>
      <c r="K161" s="119"/>
      <c r="L161" s="32"/>
      <c r="M161" s="29"/>
      <c r="N161" s="29"/>
      <c r="O161" s="22"/>
      <c r="P161" s="22"/>
      <c r="Q161" s="22"/>
      <c r="R161" s="22"/>
      <c r="S161" s="24"/>
    </row>
    <row r="162" spans="1:19" s="2" customFormat="1" ht="14.25" customHeight="1">
      <c r="A162" s="115" t="s">
        <v>146</v>
      </c>
      <c r="B162" s="116">
        <v>346</v>
      </c>
      <c r="C162" s="117" t="s">
        <v>20</v>
      </c>
      <c r="D162" s="117" t="s">
        <v>17</v>
      </c>
      <c r="E162" s="117" t="s">
        <v>92</v>
      </c>
      <c r="F162" s="117" t="s">
        <v>121</v>
      </c>
      <c r="G162" s="119">
        <v>20</v>
      </c>
      <c r="H162" s="91"/>
      <c r="I162" s="91"/>
      <c r="J162" s="119">
        <v>400</v>
      </c>
      <c r="K162" s="119">
        <v>400</v>
      </c>
      <c r="L162" s="32"/>
      <c r="M162" s="29"/>
      <c r="N162" s="29"/>
      <c r="O162" s="22"/>
      <c r="P162" s="22"/>
      <c r="Q162" s="22"/>
      <c r="R162" s="22"/>
      <c r="S162" s="24"/>
    </row>
    <row r="163" spans="1:19" s="2" customFormat="1" ht="17.25" customHeight="1">
      <c r="A163" s="115"/>
      <c r="B163" s="116"/>
      <c r="C163" s="117"/>
      <c r="D163" s="117"/>
      <c r="E163" s="117"/>
      <c r="F163" s="117"/>
      <c r="G163" s="119"/>
      <c r="H163" s="91"/>
      <c r="I163" s="91"/>
      <c r="J163" s="119"/>
      <c r="K163" s="119"/>
      <c r="L163" s="32"/>
      <c r="M163" s="29"/>
      <c r="N163" s="29"/>
      <c r="O163" s="22"/>
      <c r="P163" s="22"/>
      <c r="Q163" s="22"/>
      <c r="R163" s="22"/>
      <c r="S163" s="24"/>
    </row>
    <row r="164" spans="1:19" s="2" customFormat="1" ht="17.25" customHeight="1">
      <c r="A164" s="82" t="s">
        <v>189</v>
      </c>
      <c r="B164" s="79">
        <v>346</v>
      </c>
      <c r="C164" s="77" t="s">
        <v>20</v>
      </c>
      <c r="D164" s="77" t="s">
        <v>17</v>
      </c>
      <c r="E164" s="77" t="s">
        <v>191</v>
      </c>
      <c r="F164" s="77"/>
      <c r="G164" s="78">
        <f>G165</f>
        <v>123</v>
      </c>
      <c r="H164" s="91"/>
      <c r="I164" s="91"/>
      <c r="J164" s="78"/>
      <c r="K164" s="78"/>
      <c r="L164" s="32"/>
      <c r="M164" s="29"/>
      <c r="N164" s="29"/>
      <c r="O164" s="22"/>
      <c r="P164" s="22"/>
      <c r="Q164" s="22"/>
      <c r="R164" s="22"/>
      <c r="S164" s="24"/>
    </row>
    <row r="165" spans="1:19" s="2" customFormat="1" ht="17.25" customHeight="1">
      <c r="A165" s="82" t="s">
        <v>190</v>
      </c>
      <c r="B165" s="79">
        <v>346</v>
      </c>
      <c r="C165" s="77" t="s">
        <v>20</v>
      </c>
      <c r="D165" s="77" t="s">
        <v>17</v>
      </c>
      <c r="E165" s="77" t="s">
        <v>191</v>
      </c>
      <c r="F165" s="77" t="s">
        <v>192</v>
      </c>
      <c r="G165" s="78">
        <v>123</v>
      </c>
      <c r="H165" s="91"/>
      <c r="I165" s="91"/>
      <c r="J165" s="78"/>
      <c r="K165" s="78"/>
      <c r="L165" s="32"/>
      <c r="M165" s="29"/>
      <c r="N165" s="29"/>
      <c r="O165" s="22"/>
      <c r="P165" s="22"/>
      <c r="Q165" s="22"/>
      <c r="R165" s="22"/>
      <c r="S165" s="24"/>
    </row>
    <row r="166" spans="1:19" s="2" customFormat="1" ht="17.25" customHeight="1">
      <c r="A166" s="115" t="s">
        <v>157</v>
      </c>
      <c r="B166" s="116">
        <v>346</v>
      </c>
      <c r="C166" s="117" t="s">
        <v>20</v>
      </c>
      <c r="D166" s="117" t="s">
        <v>17</v>
      </c>
      <c r="E166" s="117" t="s">
        <v>141</v>
      </c>
      <c r="F166" s="117"/>
      <c r="G166" s="119">
        <f>G170</f>
        <v>10</v>
      </c>
      <c r="H166" s="91"/>
      <c r="I166" s="91"/>
      <c r="J166" s="119"/>
      <c r="K166" s="119"/>
      <c r="L166" s="32"/>
      <c r="M166" s="29"/>
      <c r="N166" s="29"/>
      <c r="O166" s="22"/>
      <c r="P166" s="22"/>
      <c r="Q166" s="22"/>
      <c r="R166" s="22"/>
      <c r="S166" s="24"/>
    </row>
    <row r="167" spans="1:19" s="2" customFormat="1" ht="17.25" customHeight="1">
      <c r="A167" s="115"/>
      <c r="B167" s="116"/>
      <c r="C167" s="117"/>
      <c r="D167" s="117"/>
      <c r="E167" s="117"/>
      <c r="F167" s="117"/>
      <c r="G167" s="119"/>
      <c r="H167" s="91"/>
      <c r="I167" s="91"/>
      <c r="J167" s="119"/>
      <c r="K167" s="119"/>
      <c r="L167" s="32"/>
      <c r="M167" s="29"/>
      <c r="N167" s="29"/>
      <c r="O167" s="22"/>
      <c r="P167" s="22"/>
      <c r="Q167" s="22"/>
      <c r="R167" s="22"/>
      <c r="S167" s="24"/>
    </row>
    <row r="168" spans="1:19" s="2" customFormat="1" ht="17.25" customHeight="1">
      <c r="A168" s="115"/>
      <c r="B168" s="116"/>
      <c r="C168" s="117"/>
      <c r="D168" s="117"/>
      <c r="E168" s="117"/>
      <c r="F168" s="117"/>
      <c r="G168" s="119"/>
      <c r="H168" s="91"/>
      <c r="I168" s="91"/>
      <c r="J168" s="119"/>
      <c r="K168" s="119"/>
      <c r="L168" s="32"/>
      <c r="M168" s="29"/>
      <c r="N168" s="29"/>
      <c r="O168" s="22"/>
      <c r="P168" s="22"/>
      <c r="Q168" s="22"/>
      <c r="R168" s="22"/>
      <c r="S168" s="24"/>
    </row>
    <row r="169" spans="1:19" s="2" customFormat="1" ht="17.25" customHeight="1">
      <c r="A169" s="115"/>
      <c r="B169" s="116"/>
      <c r="C169" s="117"/>
      <c r="D169" s="117"/>
      <c r="E169" s="117"/>
      <c r="F169" s="117"/>
      <c r="G169" s="119"/>
      <c r="H169" s="91"/>
      <c r="I169" s="91"/>
      <c r="J169" s="119"/>
      <c r="K169" s="119"/>
      <c r="L169" s="32"/>
      <c r="M169" s="29"/>
      <c r="N169" s="29"/>
      <c r="O169" s="22"/>
      <c r="P169" s="22"/>
      <c r="Q169" s="22"/>
      <c r="R169" s="22"/>
      <c r="S169" s="24"/>
    </row>
    <row r="170" spans="1:19" s="2" customFormat="1" ht="17.25" customHeight="1">
      <c r="A170" s="115" t="s">
        <v>146</v>
      </c>
      <c r="B170" s="116">
        <v>346</v>
      </c>
      <c r="C170" s="117" t="s">
        <v>20</v>
      </c>
      <c r="D170" s="117" t="s">
        <v>17</v>
      </c>
      <c r="E170" s="117" t="s">
        <v>141</v>
      </c>
      <c r="F170" s="117" t="s">
        <v>121</v>
      </c>
      <c r="G170" s="119">
        <v>10</v>
      </c>
      <c r="H170" s="91"/>
      <c r="I170" s="91"/>
      <c r="J170" s="119"/>
      <c r="K170" s="119"/>
      <c r="L170" s="32"/>
      <c r="M170" s="29"/>
      <c r="N170" s="29"/>
      <c r="O170" s="22"/>
      <c r="P170" s="22"/>
      <c r="Q170" s="22"/>
      <c r="R170" s="22"/>
      <c r="S170" s="24"/>
    </row>
    <row r="171" spans="1:19" s="2" customFormat="1" ht="17.25" customHeight="1">
      <c r="A171" s="115"/>
      <c r="B171" s="116"/>
      <c r="C171" s="117"/>
      <c r="D171" s="117"/>
      <c r="E171" s="117"/>
      <c r="F171" s="117"/>
      <c r="G171" s="119"/>
      <c r="H171" s="91"/>
      <c r="I171" s="91"/>
      <c r="J171" s="119"/>
      <c r="K171" s="119"/>
      <c r="L171" s="32"/>
      <c r="M171" s="29"/>
      <c r="N171" s="29"/>
      <c r="O171" s="22"/>
      <c r="P171" s="22"/>
      <c r="Q171" s="22"/>
      <c r="R171" s="22"/>
      <c r="S171" s="24"/>
    </row>
    <row r="172" spans="1:19" s="2" customFormat="1" ht="14.25" customHeight="1">
      <c r="A172" s="88" t="s">
        <v>102</v>
      </c>
      <c r="B172" s="76">
        <v>346</v>
      </c>
      <c r="C172" s="87" t="s">
        <v>20</v>
      </c>
      <c r="D172" s="87" t="s">
        <v>18</v>
      </c>
      <c r="E172" s="87"/>
      <c r="F172" s="87"/>
      <c r="G172" s="75">
        <f>G173+G197+G201+G205</f>
        <v>6962.5</v>
      </c>
      <c r="H172" s="78"/>
      <c r="I172" s="91"/>
      <c r="J172" s="75">
        <f>J173+J197+J201+J205</f>
        <v>6652</v>
      </c>
      <c r="K172" s="75">
        <f>K173+K197+K201+K205</f>
        <v>7443</v>
      </c>
      <c r="L172" s="32"/>
      <c r="M172" s="29"/>
      <c r="N172" s="29"/>
      <c r="O172" s="22"/>
      <c r="P172" s="22"/>
      <c r="Q172" s="22"/>
      <c r="R172" s="22"/>
      <c r="S172" s="24"/>
    </row>
    <row r="173" spans="1:19" s="2" customFormat="1" ht="14.25" customHeight="1">
      <c r="A173" s="84" t="s">
        <v>84</v>
      </c>
      <c r="B173" s="79">
        <v>346</v>
      </c>
      <c r="C173" s="77" t="s">
        <v>20</v>
      </c>
      <c r="D173" s="77" t="s">
        <v>18</v>
      </c>
      <c r="E173" s="77" t="s">
        <v>85</v>
      </c>
      <c r="F173" s="74"/>
      <c r="G173" s="78">
        <f>G174+G181+G188+G191</f>
        <v>6408.1</v>
      </c>
      <c r="H173" s="78">
        <v>0</v>
      </c>
      <c r="I173" s="91"/>
      <c r="J173" s="78">
        <f>J174+J181+J188+J191</f>
        <v>6652</v>
      </c>
      <c r="K173" s="78">
        <f>K174+K181+K188+K191</f>
        <v>7443</v>
      </c>
      <c r="L173" s="32"/>
      <c r="M173" s="29"/>
      <c r="N173" s="29"/>
      <c r="O173" s="22"/>
      <c r="P173" s="22"/>
      <c r="Q173" s="22"/>
      <c r="R173" s="22"/>
      <c r="S173" s="24"/>
    </row>
    <row r="174" spans="1:19" s="2" customFormat="1" ht="14.25" customHeight="1">
      <c r="A174" s="109" t="s">
        <v>170</v>
      </c>
      <c r="B174" s="116">
        <v>346</v>
      </c>
      <c r="C174" s="117" t="s">
        <v>20</v>
      </c>
      <c r="D174" s="117" t="s">
        <v>18</v>
      </c>
      <c r="E174" s="117" t="s">
        <v>103</v>
      </c>
      <c r="F174" s="117"/>
      <c r="G174" s="119">
        <f>G178</f>
        <v>4196.9</v>
      </c>
      <c r="H174" s="78"/>
      <c r="I174" s="91"/>
      <c r="J174" s="119">
        <f>J178</f>
        <v>5129</v>
      </c>
      <c r="K174" s="119">
        <f>K178</f>
        <v>5750</v>
      </c>
      <c r="L174" s="32"/>
      <c r="M174" s="29"/>
      <c r="N174" s="29"/>
      <c r="O174" s="22"/>
      <c r="P174" s="22"/>
      <c r="Q174" s="22"/>
      <c r="R174" s="22"/>
      <c r="S174" s="24"/>
    </row>
    <row r="175" spans="1:19" s="2" customFormat="1" ht="14.25" customHeight="1">
      <c r="A175" s="109"/>
      <c r="B175" s="116"/>
      <c r="C175" s="117"/>
      <c r="D175" s="117"/>
      <c r="E175" s="117"/>
      <c r="F175" s="117"/>
      <c r="G175" s="119"/>
      <c r="H175" s="78"/>
      <c r="I175" s="91"/>
      <c r="J175" s="119"/>
      <c r="K175" s="119"/>
      <c r="L175" s="32"/>
      <c r="M175" s="29"/>
      <c r="N175" s="29"/>
      <c r="O175" s="22"/>
      <c r="P175" s="22"/>
      <c r="Q175" s="22"/>
      <c r="R175" s="22"/>
      <c r="S175" s="24"/>
    </row>
    <row r="176" spans="1:19" s="2" customFormat="1" ht="14.25" customHeight="1">
      <c r="A176" s="109"/>
      <c r="B176" s="116"/>
      <c r="C176" s="117"/>
      <c r="D176" s="117"/>
      <c r="E176" s="117"/>
      <c r="F176" s="117"/>
      <c r="G176" s="119"/>
      <c r="H176" s="78"/>
      <c r="I176" s="91"/>
      <c r="J176" s="119"/>
      <c r="K176" s="119"/>
      <c r="L176" s="32"/>
      <c r="M176" s="29"/>
      <c r="N176" s="29"/>
      <c r="O176" s="22"/>
      <c r="P176" s="22"/>
      <c r="Q176" s="22"/>
      <c r="R176" s="22"/>
      <c r="S176" s="24"/>
    </row>
    <row r="177" spans="1:19" s="2" customFormat="1" ht="8.25" customHeight="1">
      <c r="A177" s="109"/>
      <c r="B177" s="116"/>
      <c r="C177" s="117"/>
      <c r="D177" s="117"/>
      <c r="E177" s="117"/>
      <c r="F177" s="117"/>
      <c r="G177" s="119"/>
      <c r="H177" s="78"/>
      <c r="I177" s="91"/>
      <c r="J177" s="119"/>
      <c r="K177" s="119"/>
      <c r="L177" s="32"/>
      <c r="M177" s="29"/>
      <c r="N177" s="29"/>
      <c r="O177" s="22"/>
      <c r="P177" s="22"/>
      <c r="Q177" s="22"/>
      <c r="R177" s="22"/>
      <c r="S177" s="24"/>
    </row>
    <row r="178" spans="1:19" s="2" customFormat="1" ht="14.25" customHeight="1">
      <c r="A178" s="115" t="s">
        <v>158</v>
      </c>
      <c r="B178" s="116">
        <v>346</v>
      </c>
      <c r="C178" s="117" t="s">
        <v>20</v>
      </c>
      <c r="D178" s="117" t="s">
        <v>18</v>
      </c>
      <c r="E178" s="117" t="s">
        <v>103</v>
      </c>
      <c r="F178" s="117" t="s">
        <v>123</v>
      </c>
      <c r="G178" s="119">
        <v>4196.9</v>
      </c>
      <c r="H178" s="78">
        <v>0</v>
      </c>
      <c r="I178" s="91"/>
      <c r="J178" s="119">
        <v>5129</v>
      </c>
      <c r="K178" s="119">
        <v>5750</v>
      </c>
      <c r="L178" s="32"/>
      <c r="M178" s="29"/>
      <c r="N178" s="29"/>
      <c r="O178" s="22"/>
      <c r="P178" s="22"/>
      <c r="Q178" s="22"/>
      <c r="R178" s="22"/>
      <c r="S178" s="24"/>
    </row>
    <row r="179" spans="1:19" s="2" customFormat="1" ht="14.25" customHeight="1">
      <c r="A179" s="115"/>
      <c r="B179" s="116"/>
      <c r="C179" s="117"/>
      <c r="D179" s="117"/>
      <c r="E179" s="117"/>
      <c r="F179" s="117"/>
      <c r="G179" s="119"/>
      <c r="H179" s="78"/>
      <c r="I179" s="91"/>
      <c r="J179" s="119"/>
      <c r="K179" s="119"/>
      <c r="L179" s="32"/>
      <c r="M179" s="29"/>
      <c r="N179" s="29"/>
      <c r="O179" s="22"/>
      <c r="P179" s="22"/>
      <c r="Q179" s="22"/>
      <c r="R179" s="22"/>
      <c r="S179" s="24"/>
    </row>
    <row r="180" spans="1:19" s="2" customFormat="1" ht="18.75" customHeight="1">
      <c r="A180" s="115"/>
      <c r="B180" s="116"/>
      <c r="C180" s="117"/>
      <c r="D180" s="117"/>
      <c r="E180" s="117"/>
      <c r="F180" s="117"/>
      <c r="G180" s="119"/>
      <c r="H180" s="78"/>
      <c r="I180" s="91"/>
      <c r="J180" s="119"/>
      <c r="K180" s="119"/>
      <c r="L180" s="32"/>
      <c r="M180" s="29"/>
      <c r="N180" s="29"/>
      <c r="O180" s="22"/>
      <c r="P180" s="22"/>
      <c r="Q180" s="22"/>
      <c r="R180" s="22"/>
      <c r="S180" s="24"/>
    </row>
    <row r="181" spans="1:19" s="2" customFormat="1" ht="14.25" customHeight="1">
      <c r="A181" s="109" t="s">
        <v>167</v>
      </c>
      <c r="B181" s="116">
        <v>346</v>
      </c>
      <c r="C181" s="117" t="s">
        <v>20</v>
      </c>
      <c r="D181" s="117" t="s">
        <v>18</v>
      </c>
      <c r="E181" s="117" t="s">
        <v>104</v>
      </c>
      <c r="F181" s="117"/>
      <c r="G181" s="119">
        <f>G185</f>
        <v>1890.1</v>
      </c>
      <c r="H181" s="78"/>
      <c r="I181" s="91"/>
      <c r="J181" s="119">
        <f>J185</f>
        <v>1400</v>
      </c>
      <c r="K181" s="119">
        <f>K185</f>
        <v>1570</v>
      </c>
      <c r="L181" s="66"/>
      <c r="M181" s="29"/>
      <c r="N181" s="29"/>
      <c r="O181" s="22"/>
      <c r="P181" s="22"/>
      <c r="Q181" s="22"/>
      <c r="R181" s="22"/>
      <c r="S181" s="24"/>
    </row>
    <row r="182" spans="1:19" s="2" customFormat="1" ht="14.25" customHeight="1">
      <c r="A182" s="109"/>
      <c r="B182" s="116"/>
      <c r="C182" s="117"/>
      <c r="D182" s="117"/>
      <c r="E182" s="117"/>
      <c r="F182" s="117"/>
      <c r="G182" s="119"/>
      <c r="H182" s="78"/>
      <c r="I182" s="91"/>
      <c r="J182" s="119"/>
      <c r="K182" s="119"/>
      <c r="L182" s="67"/>
      <c r="M182" s="29"/>
      <c r="N182" s="29"/>
      <c r="O182" s="22"/>
      <c r="P182" s="22"/>
      <c r="Q182" s="22"/>
      <c r="R182" s="22"/>
      <c r="S182" s="24"/>
    </row>
    <row r="183" spans="1:19" s="2" customFormat="1" ht="14.25" customHeight="1">
      <c r="A183" s="109"/>
      <c r="B183" s="116"/>
      <c r="C183" s="117"/>
      <c r="D183" s="117"/>
      <c r="E183" s="117"/>
      <c r="F183" s="117"/>
      <c r="G183" s="119"/>
      <c r="H183" s="78"/>
      <c r="I183" s="91"/>
      <c r="J183" s="119"/>
      <c r="K183" s="119"/>
      <c r="L183" s="67"/>
      <c r="M183" s="29"/>
      <c r="N183" s="29"/>
      <c r="O183" s="22"/>
      <c r="P183" s="22"/>
      <c r="Q183" s="22"/>
      <c r="R183" s="22"/>
      <c r="S183" s="24"/>
    </row>
    <row r="184" spans="1:19" s="2" customFormat="1" ht="23.25" customHeight="1">
      <c r="A184" s="109"/>
      <c r="B184" s="116"/>
      <c r="C184" s="117"/>
      <c r="D184" s="117"/>
      <c r="E184" s="117"/>
      <c r="F184" s="117"/>
      <c r="G184" s="119"/>
      <c r="H184" s="78"/>
      <c r="I184" s="91"/>
      <c r="J184" s="119"/>
      <c r="K184" s="119"/>
      <c r="L184" s="67"/>
      <c r="M184" s="29"/>
      <c r="N184" s="29"/>
      <c r="O184" s="22"/>
      <c r="P184" s="22"/>
      <c r="Q184" s="22"/>
      <c r="R184" s="22"/>
      <c r="S184" s="24"/>
    </row>
    <row r="185" spans="1:19" s="2" customFormat="1" ht="14.25" customHeight="1">
      <c r="A185" s="115" t="s">
        <v>159</v>
      </c>
      <c r="B185" s="116">
        <v>346</v>
      </c>
      <c r="C185" s="117" t="s">
        <v>20</v>
      </c>
      <c r="D185" s="117" t="s">
        <v>18</v>
      </c>
      <c r="E185" s="117" t="s">
        <v>104</v>
      </c>
      <c r="F185" s="117" t="s">
        <v>123</v>
      </c>
      <c r="G185" s="119">
        <v>1890.1</v>
      </c>
      <c r="H185" s="78">
        <v>0</v>
      </c>
      <c r="I185" s="91"/>
      <c r="J185" s="119">
        <v>1400</v>
      </c>
      <c r="K185" s="119">
        <v>1570</v>
      </c>
      <c r="L185" s="32"/>
      <c r="M185" s="29"/>
      <c r="N185" s="29"/>
      <c r="O185" s="22"/>
      <c r="P185" s="22"/>
      <c r="Q185" s="22"/>
      <c r="R185" s="22"/>
      <c r="S185" s="24"/>
    </row>
    <row r="186" spans="1:19" s="2" customFormat="1" ht="14.25" customHeight="1">
      <c r="A186" s="115"/>
      <c r="B186" s="116"/>
      <c r="C186" s="117"/>
      <c r="D186" s="117"/>
      <c r="E186" s="117"/>
      <c r="F186" s="117"/>
      <c r="G186" s="119"/>
      <c r="H186" s="78"/>
      <c r="I186" s="91"/>
      <c r="J186" s="119"/>
      <c r="K186" s="119"/>
      <c r="L186" s="32"/>
      <c r="M186" s="29"/>
      <c r="N186" s="29"/>
      <c r="O186" s="22"/>
      <c r="P186" s="22"/>
      <c r="Q186" s="22"/>
      <c r="R186" s="22"/>
      <c r="S186" s="24"/>
    </row>
    <row r="187" spans="1:19" s="2" customFormat="1" ht="23.25" customHeight="1">
      <c r="A187" s="115"/>
      <c r="B187" s="116"/>
      <c r="C187" s="117"/>
      <c r="D187" s="117"/>
      <c r="E187" s="117"/>
      <c r="F187" s="117"/>
      <c r="G187" s="119"/>
      <c r="H187" s="78"/>
      <c r="I187" s="91"/>
      <c r="J187" s="119"/>
      <c r="K187" s="119"/>
      <c r="L187" s="66"/>
      <c r="M187" s="29"/>
      <c r="N187" s="29"/>
      <c r="O187" s="22"/>
      <c r="P187" s="22"/>
      <c r="Q187" s="22"/>
      <c r="R187" s="22"/>
      <c r="S187" s="24"/>
    </row>
    <row r="188" spans="1:19" s="2" customFormat="1" ht="23.25" customHeight="1">
      <c r="A188" s="82" t="s">
        <v>188</v>
      </c>
      <c r="B188" s="79">
        <v>346</v>
      </c>
      <c r="C188" s="77" t="s">
        <v>20</v>
      </c>
      <c r="D188" s="77" t="s">
        <v>18</v>
      </c>
      <c r="E188" s="77" t="s">
        <v>187</v>
      </c>
      <c r="F188" s="77"/>
      <c r="G188" s="78">
        <f>G189</f>
        <v>198.1</v>
      </c>
      <c r="H188" s="78"/>
      <c r="I188" s="91"/>
      <c r="J188" s="78"/>
      <c r="K188" s="78"/>
      <c r="L188" s="66"/>
      <c r="M188" s="29"/>
      <c r="N188" s="29"/>
      <c r="O188" s="22"/>
      <c r="P188" s="22"/>
      <c r="Q188" s="22"/>
      <c r="R188" s="22"/>
      <c r="S188" s="24"/>
    </row>
    <row r="189" spans="1:19" s="2" customFormat="1" ht="23.25" customHeight="1">
      <c r="A189" s="115" t="s">
        <v>146</v>
      </c>
      <c r="B189" s="116">
        <v>346</v>
      </c>
      <c r="C189" s="117" t="s">
        <v>20</v>
      </c>
      <c r="D189" s="117" t="s">
        <v>18</v>
      </c>
      <c r="E189" s="117" t="s">
        <v>187</v>
      </c>
      <c r="F189" s="117" t="s">
        <v>121</v>
      </c>
      <c r="G189" s="119">
        <v>198.1</v>
      </c>
      <c r="H189" s="78"/>
      <c r="I189" s="91"/>
      <c r="J189" s="119"/>
      <c r="K189" s="119"/>
      <c r="L189" s="66"/>
      <c r="M189" s="29"/>
      <c r="N189" s="29"/>
      <c r="O189" s="22"/>
      <c r="P189" s="22"/>
      <c r="Q189" s="22"/>
      <c r="R189" s="22"/>
      <c r="S189" s="24"/>
    </row>
    <row r="190" spans="1:19" s="2" customFormat="1" ht="6.75" customHeight="1">
      <c r="A190" s="115"/>
      <c r="B190" s="116"/>
      <c r="C190" s="117"/>
      <c r="D190" s="117"/>
      <c r="E190" s="117"/>
      <c r="F190" s="117"/>
      <c r="G190" s="119"/>
      <c r="H190" s="78"/>
      <c r="I190" s="91"/>
      <c r="J190" s="119"/>
      <c r="K190" s="119"/>
      <c r="L190" s="66"/>
      <c r="M190" s="29"/>
      <c r="N190" s="29"/>
      <c r="O190" s="22"/>
      <c r="P190" s="22"/>
      <c r="Q190" s="22"/>
      <c r="R190" s="22"/>
      <c r="S190" s="24"/>
    </row>
    <row r="191" spans="1:19" s="2" customFormat="1" ht="14.25" customHeight="1">
      <c r="A191" s="109" t="s">
        <v>168</v>
      </c>
      <c r="B191" s="116">
        <v>346</v>
      </c>
      <c r="C191" s="112" t="s">
        <v>20</v>
      </c>
      <c r="D191" s="117" t="s">
        <v>18</v>
      </c>
      <c r="E191" s="117" t="s">
        <v>105</v>
      </c>
      <c r="F191" s="117"/>
      <c r="G191" s="119">
        <f>G194</f>
        <v>123</v>
      </c>
      <c r="H191" s="78"/>
      <c r="I191" s="91"/>
      <c r="J191" s="119">
        <f>J194</f>
        <v>123</v>
      </c>
      <c r="K191" s="119">
        <f>K194</f>
        <v>123</v>
      </c>
      <c r="L191" s="67"/>
      <c r="M191" s="29"/>
      <c r="N191" s="29"/>
      <c r="O191" s="22"/>
      <c r="P191" s="22"/>
      <c r="Q191" s="22"/>
      <c r="R191" s="22"/>
      <c r="S191" s="24"/>
    </row>
    <row r="192" spans="1:19" s="2" customFormat="1" ht="14.25" customHeight="1">
      <c r="A192" s="109"/>
      <c r="B192" s="116"/>
      <c r="C192" s="112"/>
      <c r="D192" s="117"/>
      <c r="E192" s="117"/>
      <c r="F192" s="117"/>
      <c r="G192" s="119"/>
      <c r="H192" s="78"/>
      <c r="I192" s="91"/>
      <c r="J192" s="119"/>
      <c r="K192" s="119"/>
      <c r="L192" s="67"/>
      <c r="M192" s="29"/>
      <c r="N192" s="29"/>
      <c r="O192" s="22"/>
      <c r="P192" s="22"/>
      <c r="Q192" s="22"/>
      <c r="R192" s="22"/>
      <c r="S192" s="24"/>
    </row>
    <row r="193" spans="1:19" s="2" customFormat="1" ht="21.75" customHeight="1">
      <c r="A193" s="109"/>
      <c r="B193" s="116"/>
      <c r="C193" s="112"/>
      <c r="D193" s="117"/>
      <c r="E193" s="117"/>
      <c r="F193" s="117"/>
      <c r="G193" s="119"/>
      <c r="H193" s="78"/>
      <c r="I193" s="91"/>
      <c r="J193" s="119"/>
      <c r="K193" s="119"/>
      <c r="L193" s="32"/>
      <c r="M193" s="29"/>
      <c r="N193" s="29"/>
      <c r="O193" s="22"/>
      <c r="P193" s="22"/>
      <c r="Q193" s="22"/>
      <c r="R193" s="22"/>
      <c r="S193" s="24"/>
    </row>
    <row r="194" spans="1:19" s="2" customFormat="1" ht="14.25" customHeight="1">
      <c r="A194" s="109" t="s">
        <v>159</v>
      </c>
      <c r="B194" s="116">
        <v>346</v>
      </c>
      <c r="C194" s="112" t="s">
        <v>20</v>
      </c>
      <c r="D194" s="117" t="s">
        <v>18</v>
      </c>
      <c r="E194" s="117" t="s">
        <v>105</v>
      </c>
      <c r="F194" s="117" t="s">
        <v>123</v>
      </c>
      <c r="G194" s="119">
        <v>123</v>
      </c>
      <c r="H194" s="78"/>
      <c r="I194" s="91"/>
      <c r="J194" s="119">
        <v>123</v>
      </c>
      <c r="K194" s="119">
        <v>123</v>
      </c>
      <c r="L194" s="32"/>
      <c r="M194" s="29"/>
      <c r="N194" s="29"/>
      <c r="O194" s="22"/>
      <c r="P194" s="22"/>
      <c r="Q194" s="22"/>
      <c r="R194" s="22"/>
      <c r="S194" s="24"/>
    </row>
    <row r="195" spans="1:19" s="2" customFormat="1" ht="14.25" customHeight="1">
      <c r="A195" s="109"/>
      <c r="B195" s="116"/>
      <c r="C195" s="112"/>
      <c r="D195" s="117"/>
      <c r="E195" s="117"/>
      <c r="F195" s="117"/>
      <c r="G195" s="119"/>
      <c r="H195" s="78"/>
      <c r="I195" s="91"/>
      <c r="J195" s="119"/>
      <c r="K195" s="119"/>
      <c r="L195" s="32"/>
      <c r="M195" s="29"/>
      <c r="N195" s="29"/>
      <c r="O195" s="22"/>
      <c r="P195" s="22"/>
      <c r="Q195" s="22"/>
      <c r="R195" s="22"/>
      <c r="S195" s="24"/>
    </row>
    <row r="196" spans="1:19" s="2" customFormat="1" ht="18.75" customHeight="1">
      <c r="A196" s="109"/>
      <c r="B196" s="116"/>
      <c r="C196" s="112"/>
      <c r="D196" s="117"/>
      <c r="E196" s="117"/>
      <c r="F196" s="117"/>
      <c r="G196" s="119"/>
      <c r="H196" s="78"/>
      <c r="I196" s="91"/>
      <c r="J196" s="119"/>
      <c r="K196" s="119"/>
      <c r="L196" s="32"/>
      <c r="M196" s="29"/>
      <c r="N196" s="29"/>
      <c r="O196" s="22"/>
      <c r="P196" s="22"/>
      <c r="Q196" s="22"/>
      <c r="R196" s="22"/>
      <c r="S196" s="24"/>
    </row>
    <row r="197" spans="1:19" s="2" customFormat="1" ht="18.75" customHeight="1">
      <c r="A197" s="107" t="s">
        <v>204</v>
      </c>
      <c r="B197" s="110">
        <v>346</v>
      </c>
      <c r="C197" s="113" t="s">
        <v>20</v>
      </c>
      <c r="D197" s="103" t="s">
        <v>18</v>
      </c>
      <c r="E197" s="103" t="s">
        <v>206</v>
      </c>
      <c r="F197" s="103"/>
      <c r="G197" s="105">
        <f>G199</f>
        <v>365.4</v>
      </c>
      <c r="H197" s="78"/>
      <c r="I197" s="78"/>
      <c r="J197" s="105"/>
      <c r="K197" s="105"/>
      <c r="L197" s="32"/>
      <c r="M197" s="29"/>
      <c r="N197" s="29"/>
      <c r="O197" s="22"/>
      <c r="P197" s="22"/>
      <c r="Q197" s="22"/>
      <c r="R197" s="22"/>
      <c r="S197" s="24"/>
    </row>
    <row r="198" spans="1:19" s="2" customFormat="1" ht="18.75" customHeight="1">
      <c r="A198" s="108"/>
      <c r="B198" s="111"/>
      <c r="C198" s="114"/>
      <c r="D198" s="104"/>
      <c r="E198" s="104"/>
      <c r="F198" s="104"/>
      <c r="G198" s="106"/>
      <c r="H198" s="78"/>
      <c r="I198" s="78"/>
      <c r="J198" s="106"/>
      <c r="K198" s="106"/>
      <c r="L198" s="32"/>
      <c r="M198" s="29"/>
      <c r="N198" s="29"/>
      <c r="O198" s="22"/>
      <c r="P198" s="22"/>
      <c r="Q198" s="22"/>
      <c r="R198" s="22"/>
      <c r="S198" s="24"/>
    </row>
    <row r="199" spans="1:19" s="2" customFormat="1" ht="18.75" customHeight="1">
      <c r="A199" s="115" t="s">
        <v>159</v>
      </c>
      <c r="B199" s="110">
        <v>346</v>
      </c>
      <c r="C199" s="113" t="s">
        <v>20</v>
      </c>
      <c r="D199" s="103" t="s">
        <v>18</v>
      </c>
      <c r="E199" s="103" t="s">
        <v>206</v>
      </c>
      <c r="F199" s="103" t="s">
        <v>123</v>
      </c>
      <c r="G199" s="105">
        <v>365.4</v>
      </c>
      <c r="H199" s="78"/>
      <c r="I199" s="78"/>
      <c r="J199" s="105"/>
      <c r="K199" s="105"/>
      <c r="L199" s="32"/>
      <c r="M199" s="29"/>
      <c r="N199" s="29"/>
      <c r="O199" s="22"/>
      <c r="P199" s="22"/>
      <c r="Q199" s="22"/>
      <c r="R199" s="22"/>
      <c r="S199" s="24"/>
    </row>
    <row r="200" spans="1:19" s="2" customFormat="1" ht="28.5" customHeight="1">
      <c r="A200" s="115"/>
      <c r="B200" s="111"/>
      <c r="C200" s="114"/>
      <c r="D200" s="104"/>
      <c r="E200" s="104"/>
      <c r="F200" s="104"/>
      <c r="G200" s="106"/>
      <c r="H200" s="78"/>
      <c r="I200" s="78"/>
      <c r="J200" s="106"/>
      <c r="K200" s="106"/>
      <c r="L200" s="32"/>
      <c r="M200" s="29"/>
      <c r="N200" s="29"/>
      <c r="O200" s="22"/>
      <c r="P200" s="22"/>
      <c r="Q200" s="22"/>
      <c r="R200" s="22"/>
      <c r="S200" s="24"/>
    </row>
    <row r="201" spans="1:19" s="2" customFormat="1" ht="18.75" customHeight="1">
      <c r="A201" s="107" t="s">
        <v>205</v>
      </c>
      <c r="B201" s="110">
        <v>346</v>
      </c>
      <c r="C201" s="113" t="s">
        <v>20</v>
      </c>
      <c r="D201" s="103" t="s">
        <v>18</v>
      </c>
      <c r="E201" s="103" t="s">
        <v>207</v>
      </c>
      <c r="F201" s="103"/>
      <c r="G201" s="119">
        <f>G203</f>
        <v>82.6</v>
      </c>
      <c r="H201" s="78"/>
      <c r="I201" s="78"/>
      <c r="J201" s="119"/>
      <c r="K201" s="119"/>
      <c r="L201" s="32"/>
      <c r="M201" s="29"/>
      <c r="N201" s="29"/>
      <c r="O201" s="22"/>
      <c r="P201" s="22"/>
      <c r="Q201" s="22"/>
      <c r="R201" s="22"/>
      <c r="S201" s="24"/>
    </row>
    <row r="202" spans="1:19" s="2" customFormat="1" ht="30" customHeight="1">
      <c r="A202" s="108"/>
      <c r="B202" s="111"/>
      <c r="C202" s="114"/>
      <c r="D202" s="104"/>
      <c r="E202" s="104"/>
      <c r="F202" s="104"/>
      <c r="G202" s="119"/>
      <c r="H202" s="78"/>
      <c r="I202" s="78"/>
      <c r="J202" s="119"/>
      <c r="K202" s="119"/>
      <c r="L202" s="32"/>
      <c r="M202" s="29"/>
      <c r="N202" s="29"/>
      <c r="O202" s="22"/>
      <c r="P202" s="22"/>
      <c r="Q202" s="22"/>
      <c r="R202" s="22"/>
      <c r="S202" s="24"/>
    </row>
    <row r="203" spans="1:19" s="2" customFormat="1" ht="18.75" customHeight="1">
      <c r="A203" s="115" t="s">
        <v>159</v>
      </c>
      <c r="B203" s="110">
        <v>346</v>
      </c>
      <c r="C203" s="113" t="s">
        <v>20</v>
      </c>
      <c r="D203" s="103" t="s">
        <v>18</v>
      </c>
      <c r="E203" s="103" t="s">
        <v>207</v>
      </c>
      <c r="F203" s="103" t="s">
        <v>123</v>
      </c>
      <c r="G203" s="119">
        <v>82.6</v>
      </c>
      <c r="H203" s="78"/>
      <c r="I203" s="78"/>
      <c r="J203" s="119"/>
      <c r="K203" s="119"/>
      <c r="L203" s="32"/>
      <c r="M203" s="29"/>
      <c r="N203" s="29"/>
      <c r="O203" s="22"/>
      <c r="P203" s="22"/>
      <c r="Q203" s="22"/>
      <c r="R203" s="22"/>
      <c r="S203" s="24"/>
    </row>
    <row r="204" spans="1:19" s="2" customFormat="1" ht="27.75" customHeight="1">
      <c r="A204" s="115"/>
      <c r="B204" s="111"/>
      <c r="C204" s="114"/>
      <c r="D204" s="104"/>
      <c r="E204" s="104"/>
      <c r="F204" s="104"/>
      <c r="G204" s="119"/>
      <c r="H204" s="78"/>
      <c r="I204" s="78"/>
      <c r="J204" s="119"/>
      <c r="K204" s="119"/>
      <c r="L204" s="32"/>
      <c r="M204" s="29"/>
      <c r="N204" s="29"/>
      <c r="O204" s="22"/>
      <c r="P204" s="22"/>
      <c r="Q204" s="22"/>
      <c r="R204" s="22"/>
      <c r="S204" s="24"/>
    </row>
    <row r="205" spans="1:19" s="2" customFormat="1" ht="18.75" customHeight="1">
      <c r="A205" s="107" t="s">
        <v>195</v>
      </c>
      <c r="B205" s="110">
        <v>346</v>
      </c>
      <c r="C205" s="112" t="s">
        <v>20</v>
      </c>
      <c r="D205" s="117" t="s">
        <v>18</v>
      </c>
      <c r="E205" s="117" t="s">
        <v>196</v>
      </c>
      <c r="F205" s="103"/>
      <c r="G205" s="105">
        <f>G207</f>
        <v>106.4</v>
      </c>
      <c r="H205" s="78"/>
      <c r="I205" s="91"/>
      <c r="J205" s="105"/>
      <c r="K205" s="105"/>
      <c r="L205" s="32"/>
      <c r="M205" s="29"/>
      <c r="N205" s="29"/>
      <c r="O205" s="22"/>
      <c r="P205" s="22"/>
      <c r="Q205" s="22"/>
      <c r="R205" s="22"/>
      <c r="S205" s="24"/>
    </row>
    <row r="206" spans="1:19" s="2" customFormat="1" ht="14.25" customHeight="1">
      <c r="A206" s="108"/>
      <c r="B206" s="111"/>
      <c r="C206" s="112"/>
      <c r="D206" s="117"/>
      <c r="E206" s="117"/>
      <c r="F206" s="104"/>
      <c r="G206" s="106"/>
      <c r="H206" s="78"/>
      <c r="I206" s="91"/>
      <c r="J206" s="106"/>
      <c r="K206" s="106"/>
      <c r="L206" s="32"/>
      <c r="M206" s="29"/>
      <c r="N206" s="29"/>
      <c r="O206" s="22"/>
      <c r="P206" s="22"/>
      <c r="Q206" s="22"/>
      <c r="R206" s="22"/>
      <c r="S206" s="24"/>
    </row>
    <row r="207" spans="1:19" s="2" customFormat="1" ht="18.75" customHeight="1">
      <c r="A207" s="109" t="s">
        <v>159</v>
      </c>
      <c r="B207" s="110">
        <v>346</v>
      </c>
      <c r="C207" s="113" t="s">
        <v>20</v>
      </c>
      <c r="D207" s="103" t="s">
        <v>18</v>
      </c>
      <c r="E207" s="103" t="s">
        <v>196</v>
      </c>
      <c r="F207" s="103" t="s">
        <v>123</v>
      </c>
      <c r="G207" s="105">
        <v>106.4</v>
      </c>
      <c r="H207" s="78"/>
      <c r="I207" s="91"/>
      <c r="J207" s="105"/>
      <c r="K207" s="105"/>
      <c r="L207" s="32"/>
      <c r="M207" s="29"/>
      <c r="N207" s="29"/>
      <c r="O207" s="22"/>
      <c r="P207" s="22"/>
      <c r="Q207" s="22"/>
      <c r="R207" s="22"/>
      <c r="S207" s="24"/>
    </row>
    <row r="208" spans="1:19" s="2" customFormat="1" ht="32.25" customHeight="1">
      <c r="A208" s="109"/>
      <c r="B208" s="111"/>
      <c r="C208" s="114"/>
      <c r="D208" s="104"/>
      <c r="E208" s="104"/>
      <c r="F208" s="104"/>
      <c r="G208" s="106"/>
      <c r="H208" s="78"/>
      <c r="I208" s="91"/>
      <c r="J208" s="106"/>
      <c r="K208" s="106"/>
      <c r="L208" s="32"/>
      <c r="M208" s="29"/>
      <c r="N208" s="29"/>
      <c r="O208" s="22"/>
      <c r="P208" s="22"/>
      <c r="Q208" s="22"/>
      <c r="R208" s="22"/>
      <c r="S208" s="24"/>
    </row>
    <row r="209" spans="1:19" ht="14.25" customHeight="1">
      <c r="A209" s="73" t="s">
        <v>93</v>
      </c>
      <c r="B209" s="76">
        <v>346</v>
      </c>
      <c r="C209" s="74" t="str">
        <f>C$156</f>
        <v>05</v>
      </c>
      <c r="D209" s="74" t="s">
        <v>19</v>
      </c>
      <c r="E209" s="74"/>
      <c r="F209" s="74"/>
      <c r="G209" s="75">
        <f>G210</f>
        <v>1526.4</v>
      </c>
      <c r="H209" s="75" t="e">
        <f>#REF!+#REF!+#REF!+#REF!+H211</f>
        <v>#REF!</v>
      </c>
      <c r="I209" s="75" t="e">
        <f>#REF!+#REF!+#REF!+#REF!+I211</f>
        <v>#REF!</v>
      </c>
      <c r="J209" s="75">
        <f>J210</f>
        <v>2558</v>
      </c>
      <c r="K209" s="75">
        <f>K210</f>
        <v>2249</v>
      </c>
      <c r="L209" s="61"/>
      <c r="M209" s="30"/>
      <c r="N209" s="30"/>
      <c r="O209" s="12"/>
      <c r="P209" s="12"/>
      <c r="Q209" s="12"/>
      <c r="R209" s="12"/>
      <c r="S209" s="17"/>
    </row>
    <row r="210" spans="1:19" ht="14.25" customHeight="1">
      <c r="A210" s="82" t="s">
        <v>93</v>
      </c>
      <c r="B210" s="79">
        <v>346</v>
      </c>
      <c r="C210" s="77" t="s">
        <v>20</v>
      </c>
      <c r="D210" s="77" t="s">
        <v>19</v>
      </c>
      <c r="E210" s="77" t="s">
        <v>94</v>
      </c>
      <c r="F210" s="77"/>
      <c r="G210" s="78">
        <f>G211+G214+G217+G220</f>
        <v>1526.4</v>
      </c>
      <c r="H210" s="78"/>
      <c r="I210" s="75"/>
      <c r="J210" s="78">
        <f>J211+J214+J217+J220</f>
        <v>2558</v>
      </c>
      <c r="K210" s="78">
        <f>K211+K214+K217+K220</f>
        <v>2249</v>
      </c>
      <c r="L210" s="61"/>
      <c r="M210" s="30"/>
      <c r="N210" s="30"/>
      <c r="O210" s="12"/>
      <c r="P210" s="12"/>
      <c r="Q210" s="12"/>
      <c r="R210" s="12"/>
      <c r="S210" s="17"/>
    </row>
    <row r="211" spans="1:19" ht="14.25" customHeight="1">
      <c r="A211" s="92" t="s">
        <v>95</v>
      </c>
      <c r="B211" s="79">
        <v>346</v>
      </c>
      <c r="C211" s="77" t="str">
        <f>C$156</f>
        <v>05</v>
      </c>
      <c r="D211" s="77" t="str">
        <f>D209</f>
        <v>03</v>
      </c>
      <c r="E211" s="77" t="s">
        <v>96</v>
      </c>
      <c r="F211" s="77"/>
      <c r="G211" s="78">
        <f>G212</f>
        <v>1017</v>
      </c>
      <c r="H211" s="78" t="e">
        <f>#REF!</f>
        <v>#REF!</v>
      </c>
      <c r="I211" s="78" t="e">
        <f>#REF!</f>
        <v>#REF!</v>
      </c>
      <c r="J211" s="78">
        <f>J212</f>
        <v>1949</v>
      </c>
      <c r="K211" s="78">
        <f>K212</f>
        <v>1949</v>
      </c>
      <c r="L211" s="61"/>
      <c r="M211" s="30"/>
      <c r="N211" s="30"/>
      <c r="O211" s="12"/>
      <c r="P211" s="12"/>
      <c r="Q211" s="12"/>
      <c r="R211" s="12"/>
      <c r="S211" s="17"/>
    </row>
    <row r="212" spans="1:19" ht="14.25" customHeight="1">
      <c r="A212" s="115" t="s">
        <v>146</v>
      </c>
      <c r="B212" s="116">
        <v>346</v>
      </c>
      <c r="C212" s="117" t="s">
        <v>20</v>
      </c>
      <c r="D212" s="117" t="s">
        <v>19</v>
      </c>
      <c r="E212" s="117" t="s">
        <v>96</v>
      </c>
      <c r="F212" s="117" t="s">
        <v>121</v>
      </c>
      <c r="G212" s="119">
        <v>1017</v>
      </c>
      <c r="H212" s="78"/>
      <c r="I212" s="75"/>
      <c r="J212" s="119">
        <v>1949</v>
      </c>
      <c r="K212" s="119">
        <v>1949</v>
      </c>
      <c r="L212" s="61"/>
      <c r="M212" s="30"/>
      <c r="N212" s="30"/>
      <c r="O212" s="12"/>
      <c r="P212" s="12"/>
      <c r="Q212" s="12"/>
      <c r="R212" s="12"/>
      <c r="S212" s="17"/>
    </row>
    <row r="213" spans="1:19" ht="14.25" customHeight="1">
      <c r="A213" s="115"/>
      <c r="B213" s="116"/>
      <c r="C213" s="117"/>
      <c r="D213" s="117"/>
      <c r="E213" s="117"/>
      <c r="F213" s="117"/>
      <c r="G213" s="119"/>
      <c r="H213" s="78"/>
      <c r="I213" s="75"/>
      <c r="J213" s="119"/>
      <c r="K213" s="119"/>
      <c r="L213" s="61"/>
      <c r="M213" s="30"/>
      <c r="N213" s="30"/>
      <c r="O213" s="12"/>
      <c r="P213" s="12"/>
      <c r="Q213" s="12"/>
      <c r="R213" s="12"/>
      <c r="S213" s="17"/>
    </row>
    <row r="214" spans="1:19" ht="14.25" customHeight="1">
      <c r="A214" s="80" t="s">
        <v>99</v>
      </c>
      <c r="B214" s="79">
        <v>346</v>
      </c>
      <c r="C214" s="77" t="s">
        <v>20</v>
      </c>
      <c r="D214" s="77" t="s">
        <v>19</v>
      </c>
      <c r="E214" s="77" t="s">
        <v>100</v>
      </c>
      <c r="F214" s="77"/>
      <c r="G214" s="78">
        <f>G215</f>
        <v>50</v>
      </c>
      <c r="H214" s="91"/>
      <c r="I214" s="91"/>
      <c r="J214" s="78">
        <f>J215</f>
        <v>30</v>
      </c>
      <c r="K214" s="78">
        <f>K215</f>
        <v>0</v>
      </c>
      <c r="L214" s="32"/>
      <c r="M214" s="29"/>
      <c r="N214" s="29"/>
      <c r="O214" s="22"/>
      <c r="P214" s="22"/>
      <c r="Q214" s="22"/>
      <c r="R214" s="22"/>
      <c r="S214" s="17"/>
    </row>
    <row r="215" spans="1:19" ht="14.25" customHeight="1">
      <c r="A215" s="115" t="s">
        <v>146</v>
      </c>
      <c r="B215" s="120">
        <v>346</v>
      </c>
      <c r="C215" s="117" t="s">
        <v>20</v>
      </c>
      <c r="D215" s="117" t="s">
        <v>19</v>
      </c>
      <c r="E215" s="117" t="s">
        <v>100</v>
      </c>
      <c r="F215" s="117" t="s">
        <v>121</v>
      </c>
      <c r="G215" s="119">
        <v>50</v>
      </c>
      <c r="H215" s="91"/>
      <c r="I215" s="91"/>
      <c r="J215" s="119">
        <v>30</v>
      </c>
      <c r="K215" s="119"/>
      <c r="L215" s="32"/>
      <c r="M215" s="29"/>
      <c r="N215" s="29"/>
      <c r="O215" s="22"/>
      <c r="P215" s="22"/>
      <c r="Q215" s="22"/>
      <c r="R215" s="22"/>
      <c r="S215" s="17"/>
    </row>
    <row r="216" spans="1:19" ht="14.25" customHeight="1">
      <c r="A216" s="115"/>
      <c r="B216" s="120"/>
      <c r="C216" s="117"/>
      <c r="D216" s="117"/>
      <c r="E216" s="117"/>
      <c r="F216" s="117"/>
      <c r="G216" s="119"/>
      <c r="H216" s="91"/>
      <c r="I216" s="91"/>
      <c r="J216" s="119"/>
      <c r="K216" s="119"/>
      <c r="L216" s="32"/>
      <c r="M216" s="29"/>
      <c r="N216" s="29"/>
      <c r="O216" s="22"/>
      <c r="P216" s="22"/>
      <c r="Q216" s="22"/>
      <c r="R216" s="22"/>
      <c r="S216" s="17"/>
    </row>
    <row r="217" spans="1:19" ht="14.25" customHeight="1">
      <c r="A217" s="80" t="s">
        <v>97</v>
      </c>
      <c r="B217" s="79">
        <v>346</v>
      </c>
      <c r="C217" s="77" t="s">
        <v>20</v>
      </c>
      <c r="D217" s="77" t="s">
        <v>19</v>
      </c>
      <c r="E217" s="77" t="s">
        <v>98</v>
      </c>
      <c r="F217" s="77"/>
      <c r="G217" s="78">
        <f>G218</f>
        <v>59</v>
      </c>
      <c r="H217" s="91"/>
      <c r="I217" s="91"/>
      <c r="J217" s="78">
        <f>J218</f>
        <v>70</v>
      </c>
      <c r="K217" s="78">
        <f>K218</f>
        <v>0</v>
      </c>
      <c r="L217" s="32"/>
      <c r="M217" s="29"/>
      <c r="N217" s="29"/>
      <c r="O217" s="22"/>
      <c r="P217" s="22"/>
      <c r="Q217" s="22"/>
      <c r="R217" s="22"/>
      <c r="S217" s="17"/>
    </row>
    <row r="218" spans="1:19" ht="14.25" customHeight="1">
      <c r="A218" s="115" t="s">
        <v>146</v>
      </c>
      <c r="B218" s="120">
        <v>346</v>
      </c>
      <c r="C218" s="117" t="s">
        <v>20</v>
      </c>
      <c r="D218" s="117" t="s">
        <v>19</v>
      </c>
      <c r="E218" s="117" t="s">
        <v>98</v>
      </c>
      <c r="F218" s="117" t="s">
        <v>121</v>
      </c>
      <c r="G218" s="119">
        <v>59</v>
      </c>
      <c r="H218" s="91"/>
      <c r="I218" s="91"/>
      <c r="J218" s="119">
        <v>70</v>
      </c>
      <c r="K218" s="119"/>
      <c r="L218" s="32"/>
      <c r="M218" s="29"/>
      <c r="N218" s="29"/>
      <c r="O218" s="22"/>
      <c r="P218" s="22"/>
      <c r="Q218" s="22"/>
      <c r="R218" s="22"/>
      <c r="S218" s="17"/>
    </row>
    <row r="219" spans="1:19" ht="14.25" customHeight="1">
      <c r="A219" s="115"/>
      <c r="B219" s="120"/>
      <c r="C219" s="117"/>
      <c r="D219" s="117"/>
      <c r="E219" s="117"/>
      <c r="F219" s="117"/>
      <c r="G219" s="119"/>
      <c r="H219" s="91"/>
      <c r="I219" s="91"/>
      <c r="J219" s="119"/>
      <c r="K219" s="119"/>
      <c r="L219" s="32"/>
      <c r="M219" s="29"/>
      <c r="N219" s="29"/>
      <c r="O219" s="22"/>
      <c r="P219" s="22"/>
      <c r="Q219" s="22"/>
      <c r="R219" s="22"/>
      <c r="S219" s="17"/>
    </row>
    <row r="220" spans="1:19" ht="14.25" customHeight="1">
      <c r="A220" s="109" t="s">
        <v>163</v>
      </c>
      <c r="B220" s="120">
        <v>346</v>
      </c>
      <c r="C220" s="117" t="s">
        <v>20</v>
      </c>
      <c r="D220" s="117" t="s">
        <v>19</v>
      </c>
      <c r="E220" s="117" t="s">
        <v>101</v>
      </c>
      <c r="F220" s="117"/>
      <c r="G220" s="119">
        <f>G222</f>
        <v>400.4</v>
      </c>
      <c r="H220" s="91"/>
      <c r="I220" s="91"/>
      <c r="J220" s="119">
        <f>J222</f>
        <v>509</v>
      </c>
      <c r="K220" s="119">
        <f>K222</f>
        <v>300</v>
      </c>
      <c r="L220" s="32"/>
      <c r="M220" s="29"/>
      <c r="N220" s="29"/>
      <c r="O220" s="22"/>
      <c r="P220" s="22"/>
      <c r="Q220" s="22"/>
      <c r="R220" s="22"/>
      <c r="S220" s="17"/>
    </row>
    <row r="221" spans="1:19" ht="19.5" customHeight="1">
      <c r="A221" s="109"/>
      <c r="B221" s="120"/>
      <c r="C221" s="117"/>
      <c r="D221" s="117"/>
      <c r="E221" s="117"/>
      <c r="F221" s="117"/>
      <c r="G221" s="119"/>
      <c r="H221" s="91"/>
      <c r="I221" s="91"/>
      <c r="J221" s="119"/>
      <c r="K221" s="119"/>
      <c r="L221" s="32"/>
      <c r="M221" s="29"/>
      <c r="N221" s="29"/>
      <c r="O221" s="22"/>
      <c r="P221" s="22"/>
      <c r="Q221" s="22"/>
      <c r="R221" s="22"/>
      <c r="S221" s="17"/>
    </row>
    <row r="222" spans="1:19" ht="14.25" customHeight="1">
      <c r="A222" s="115" t="s">
        <v>146</v>
      </c>
      <c r="B222" s="116">
        <v>346</v>
      </c>
      <c r="C222" s="117" t="s">
        <v>20</v>
      </c>
      <c r="D222" s="117" t="s">
        <v>19</v>
      </c>
      <c r="E222" s="117" t="s">
        <v>101</v>
      </c>
      <c r="F222" s="117" t="s">
        <v>121</v>
      </c>
      <c r="G222" s="119">
        <v>400.4</v>
      </c>
      <c r="H222" s="91"/>
      <c r="I222" s="91"/>
      <c r="J222" s="119">
        <v>509</v>
      </c>
      <c r="K222" s="119">
        <v>300</v>
      </c>
      <c r="L222" s="32"/>
      <c r="M222" s="29"/>
      <c r="N222" s="29"/>
      <c r="O222" s="22"/>
      <c r="P222" s="22"/>
      <c r="Q222" s="22"/>
      <c r="R222" s="22"/>
      <c r="S222" s="17"/>
    </row>
    <row r="223" spans="1:19" ht="14.25" customHeight="1">
      <c r="A223" s="115"/>
      <c r="B223" s="116"/>
      <c r="C223" s="117"/>
      <c r="D223" s="117"/>
      <c r="E223" s="117"/>
      <c r="F223" s="117"/>
      <c r="G223" s="119"/>
      <c r="H223" s="91"/>
      <c r="I223" s="91"/>
      <c r="J223" s="119"/>
      <c r="K223" s="119"/>
      <c r="L223" s="32"/>
      <c r="M223" s="29"/>
      <c r="N223" s="29"/>
      <c r="O223" s="22"/>
      <c r="P223" s="22"/>
      <c r="Q223" s="22"/>
      <c r="R223" s="22"/>
      <c r="S223" s="17"/>
    </row>
    <row r="224" spans="1:19" s="8" customFormat="1" ht="14.25" customHeight="1">
      <c r="A224" s="73" t="s">
        <v>12</v>
      </c>
      <c r="B224" s="76">
        <v>346</v>
      </c>
      <c r="C224" s="74" t="s">
        <v>22</v>
      </c>
      <c r="D224" s="77"/>
      <c r="E224" s="77"/>
      <c r="F224" s="77"/>
      <c r="G224" s="75">
        <f>G225</f>
        <v>13.4</v>
      </c>
      <c r="H224" s="75" t="e">
        <f>#REF!+#REF!+#REF!+#REF!+#REF!+H225</f>
        <v>#REF!</v>
      </c>
      <c r="I224" s="75" t="e">
        <f>#REF!+#REF!+#REF!+#REF!+#REF!+I225</f>
        <v>#REF!</v>
      </c>
      <c r="J224" s="75">
        <f>J225</f>
        <v>11.5</v>
      </c>
      <c r="K224" s="75">
        <f>K225</f>
        <v>11.5</v>
      </c>
      <c r="L224" s="62"/>
      <c r="M224" s="38"/>
      <c r="N224" s="38"/>
      <c r="O224" s="39"/>
      <c r="P224" s="39"/>
      <c r="Q224" s="39"/>
      <c r="R224" s="39"/>
      <c r="S224" s="21"/>
    </row>
    <row r="225" spans="1:19" ht="14.25" customHeight="1">
      <c r="A225" s="88" t="s">
        <v>35</v>
      </c>
      <c r="B225" s="76">
        <v>346</v>
      </c>
      <c r="C225" s="74" t="str">
        <f>C$224</f>
        <v>07</v>
      </c>
      <c r="D225" s="74" t="s">
        <v>22</v>
      </c>
      <c r="E225" s="74"/>
      <c r="F225" s="74"/>
      <c r="G225" s="75">
        <f>G226+G230</f>
        <v>13.4</v>
      </c>
      <c r="H225" s="75" t="e">
        <f>H226+#REF!+#REF!</f>
        <v>#REF!</v>
      </c>
      <c r="I225" s="75" t="e">
        <f>I226+#REF!+#REF!</f>
        <v>#REF!</v>
      </c>
      <c r="J225" s="75">
        <f>J226+J230</f>
        <v>11.5</v>
      </c>
      <c r="K225" s="75">
        <f>K226+K230</f>
        <v>11.5</v>
      </c>
      <c r="L225" s="61"/>
      <c r="M225" s="30"/>
      <c r="N225" s="30"/>
      <c r="O225" s="12"/>
      <c r="P225" s="12"/>
      <c r="Q225" s="12"/>
      <c r="R225" s="12"/>
      <c r="S225" s="17"/>
    </row>
    <row r="226" spans="1:19" s="2" customFormat="1" ht="14.25" customHeight="1">
      <c r="A226" s="80" t="s">
        <v>36</v>
      </c>
      <c r="B226" s="79">
        <v>346</v>
      </c>
      <c r="C226" s="77" t="str">
        <f>C$224</f>
        <v>07</v>
      </c>
      <c r="D226" s="77" t="str">
        <f>D$225</f>
        <v>07</v>
      </c>
      <c r="E226" s="77" t="s">
        <v>42</v>
      </c>
      <c r="F226" s="77"/>
      <c r="G226" s="78">
        <f>G227</f>
        <v>4</v>
      </c>
      <c r="H226" s="78" t="e">
        <f>H227</f>
        <v>#REF!</v>
      </c>
      <c r="I226" s="78" t="e">
        <f>I227</f>
        <v>#REF!</v>
      </c>
      <c r="J226" s="78">
        <f>J227</f>
        <v>4</v>
      </c>
      <c r="K226" s="78">
        <f>K227</f>
        <v>4</v>
      </c>
      <c r="L226" s="32"/>
      <c r="M226" s="29"/>
      <c r="N226" s="29"/>
      <c r="O226" s="22"/>
      <c r="P226" s="22"/>
      <c r="Q226" s="22"/>
      <c r="R226" s="22"/>
      <c r="S226" s="24"/>
    </row>
    <row r="227" spans="1:19" s="2" customFormat="1" ht="14.25" customHeight="1">
      <c r="A227" s="80" t="s">
        <v>56</v>
      </c>
      <c r="B227" s="79">
        <v>346</v>
      </c>
      <c r="C227" s="77" t="str">
        <f>C$224</f>
        <v>07</v>
      </c>
      <c r="D227" s="77" t="str">
        <f>D$225</f>
        <v>07</v>
      </c>
      <c r="E227" s="77" t="s">
        <v>37</v>
      </c>
      <c r="F227" s="77"/>
      <c r="G227" s="78">
        <f>G228</f>
        <v>4</v>
      </c>
      <c r="H227" s="78" t="e">
        <f>#REF!+H228</f>
        <v>#REF!</v>
      </c>
      <c r="I227" s="78" t="e">
        <f>#REF!+I228</f>
        <v>#REF!</v>
      </c>
      <c r="J227" s="78">
        <f>J228</f>
        <v>4</v>
      </c>
      <c r="K227" s="78">
        <f>K228</f>
        <v>4</v>
      </c>
      <c r="L227" s="32"/>
      <c r="M227" s="29"/>
      <c r="N227" s="29"/>
      <c r="O227" s="22"/>
      <c r="P227" s="22"/>
      <c r="Q227" s="22"/>
      <c r="R227" s="22"/>
      <c r="S227" s="24"/>
    </row>
    <row r="228" spans="1:19" ht="14.25" customHeight="1">
      <c r="A228" s="115" t="s">
        <v>146</v>
      </c>
      <c r="B228" s="120">
        <v>346</v>
      </c>
      <c r="C228" s="117" t="str">
        <f>C$224</f>
        <v>07</v>
      </c>
      <c r="D228" s="117" t="str">
        <f>D$225</f>
        <v>07</v>
      </c>
      <c r="E228" s="117" t="str">
        <f>E227</f>
        <v>431 01 00</v>
      </c>
      <c r="F228" s="117" t="s">
        <v>121</v>
      </c>
      <c r="G228" s="119">
        <v>4</v>
      </c>
      <c r="H228" s="91"/>
      <c r="I228" s="91"/>
      <c r="J228" s="119">
        <v>4</v>
      </c>
      <c r="K228" s="119">
        <v>4</v>
      </c>
      <c r="L228" s="32"/>
      <c r="M228" s="29"/>
      <c r="N228" s="29"/>
      <c r="O228" s="22"/>
      <c r="P228" s="22"/>
      <c r="Q228" s="22"/>
      <c r="R228" s="22"/>
      <c r="S228" s="17"/>
    </row>
    <row r="229" spans="1:19" ht="14.25" customHeight="1">
      <c r="A229" s="115"/>
      <c r="B229" s="120"/>
      <c r="C229" s="117"/>
      <c r="D229" s="117"/>
      <c r="E229" s="117"/>
      <c r="F229" s="117"/>
      <c r="G229" s="119"/>
      <c r="H229" s="91"/>
      <c r="I229" s="91"/>
      <c r="J229" s="119"/>
      <c r="K229" s="119"/>
      <c r="L229" s="32"/>
      <c r="M229" s="29"/>
      <c r="N229" s="29"/>
      <c r="O229" s="22"/>
      <c r="P229" s="22"/>
      <c r="Q229" s="22"/>
      <c r="R229" s="22"/>
      <c r="S229" s="17"/>
    </row>
    <row r="230" spans="1:19" ht="14.25" customHeight="1">
      <c r="A230" s="82" t="s">
        <v>169</v>
      </c>
      <c r="B230" s="79">
        <v>346</v>
      </c>
      <c r="C230" s="77" t="s">
        <v>22</v>
      </c>
      <c r="D230" s="77" t="s">
        <v>22</v>
      </c>
      <c r="E230" s="77" t="s">
        <v>134</v>
      </c>
      <c r="F230" s="77"/>
      <c r="G230" s="78">
        <f>G231</f>
        <v>9.4</v>
      </c>
      <c r="H230" s="91"/>
      <c r="I230" s="91"/>
      <c r="J230" s="78">
        <f>J231</f>
        <v>7.5</v>
      </c>
      <c r="K230" s="78">
        <f>K231</f>
        <v>7.5</v>
      </c>
      <c r="L230" s="32"/>
      <c r="M230" s="29"/>
      <c r="N230" s="29"/>
      <c r="O230" s="22"/>
      <c r="P230" s="22"/>
      <c r="Q230" s="22"/>
      <c r="R230" s="22"/>
      <c r="S230" s="17"/>
    </row>
    <row r="231" spans="1:19" ht="14.25" customHeight="1">
      <c r="A231" s="115" t="s">
        <v>146</v>
      </c>
      <c r="B231" s="116">
        <v>346</v>
      </c>
      <c r="C231" s="117" t="s">
        <v>22</v>
      </c>
      <c r="D231" s="117" t="s">
        <v>22</v>
      </c>
      <c r="E231" s="117" t="s">
        <v>134</v>
      </c>
      <c r="F231" s="117" t="s">
        <v>121</v>
      </c>
      <c r="G231" s="119">
        <v>9.4</v>
      </c>
      <c r="H231" s="91"/>
      <c r="I231" s="91"/>
      <c r="J231" s="119">
        <v>7.5</v>
      </c>
      <c r="K231" s="119">
        <v>7.5</v>
      </c>
      <c r="L231" s="32"/>
      <c r="M231" s="29"/>
      <c r="N231" s="29"/>
      <c r="O231" s="22"/>
      <c r="P231" s="22"/>
      <c r="Q231" s="22"/>
      <c r="R231" s="22"/>
      <c r="S231" s="17"/>
    </row>
    <row r="232" spans="1:19" ht="14.25" customHeight="1">
      <c r="A232" s="115"/>
      <c r="B232" s="116"/>
      <c r="C232" s="117"/>
      <c r="D232" s="117"/>
      <c r="E232" s="117"/>
      <c r="F232" s="117"/>
      <c r="G232" s="119"/>
      <c r="H232" s="91"/>
      <c r="I232" s="91"/>
      <c r="J232" s="119"/>
      <c r="K232" s="119"/>
      <c r="L232" s="32"/>
      <c r="M232" s="29"/>
      <c r="N232" s="29"/>
      <c r="O232" s="22"/>
      <c r="P232" s="22"/>
      <c r="Q232" s="22"/>
      <c r="R232" s="22"/>
      <c r="S232" s="17"/>
    </row>
    <row r="233" spans="1:19" s="8" customFormat="1" ht="14.25" customHeight="1">
      <c r="A233" s="141" t="s">
        <v>111</v>
      </c>
      <c r="B233" s="128">
        <v>346</v>
      </c>
      <c r="C233" s="125" t="s">
        <v>23</v>
      </c>
      <c r="D233" s="117"/>
      <c r="E233" s="117"/>
      <c r="F233" s="117"/>
      <c r="G233" s="124">
        <f>G235</f>
        <v>3258.2</v>
      </c>
      <c r="H233" s="78"/>
      <c r="I233" s="78"/>
      <c r="J233" s="124">
        <f>J235</f>
        <v>3268.2</v>
      </c>
      <c r="K233" s="124">
        <f>K235</f>
        <v>3520</v>
      </c>
      <c r="L233" s="64"/>
      <c r="M233" s="36"/>
      <c r="N233" s="36"/>
      <c r="O233" s="37"/>
      <c r="P233" s="37"/>
      <c r="Q233" s="37"/>
      <c r="R233" s="37"/>
      <c r="S233" s="21"/>
    </row>
    <row r="234" spans="1:19" s="4" customFormat="1" ht="24.75" customHeight="1">
      <c r="A234" s="141"/>
      <c r="B234" s="128"/>
      <c r="C234" s="125"/>
      <c r="D234" s="117"/>
      <c r="E234" s="117"/>
      <c r="F234" s="117"/>
      <c r="G234" s="124"/>
      <c r="H234" s="75" t="e">
        <f>#REF!+#REF!+#REF!+#REF!</f>
        <v>#REF!</v>
      </c>
      <c r="I234" s="75" t="e">
        <f>#REF!+#REF!+#REF!+#REF!</f>
        <v>#REF!</v>
      </c>
      <c r="J234" s="124"/>
      <c r="K234" s="124"/>
      <c r="L234" s="62"/>
      <c r="M234" s="38"/>
      <c r="N234" s="38"/>
      <c r="O234" s="39"/>
      <c r="P234" s="39"/>
      <c r="Q234" s="39"/>
      <c r="R234" s="39"/>
      <c r="S234" s="28"/>
    </row>
    <row r="235" spans="1:19" ht="14.25" customHeight="1">
      <c r="A235" s="69" t="s">
        <v>31</v>
      </c>
      <c r="B235" s="76">
        <v>346</v>
      </c>
      <c r="C235" s="74" t="str">
        <f>C$233</f>
        <v>08</v>
      </c>
      <c r="D235" s="74" t="s">
        <v>17</v>
      </c>
      <c r="E235" s="74"/>
      <c r="F235" s="74"/>
      <c r="G235" s="75">
        <f>G236+G242</f>
        <v>3258.2</v>
      </c>
      <c r="H235" s="78"/>
      <c r="I235" s="78"/>
      <c r="J235" s="75">
        <f>J236+J242</f>
        <v>3268.2</v>
      </c>
      <c r="K235" s="75">
        <f>K236+K242</f>
        <v>3520</v>
      </c>
      <c r="L235" s="32"/>
      <c r="M235" s="29"/>
      <c r="N235" s="29"/>
      <c r="O235" s="22"/>
      <c r="P235" s="22"/>
      <c r="Q235" s="22"/>
      <c r="R235" s="22"/>
      <c r="S235" s="17"/>
    </row>
    <row r="236" spans="1:19" s="2" customFormat="1" ht="14.25" customHeight="1">
      <c r="A236" s="130" t="s">
        <v>160</v>
      </c>
      <c r="B236" s="128">
        <v>346</v>
      </c>
      <c r="C236" s="122" t="s">
        <v>23</v>
      </c>
      <c r="D236" s="122" t="s">
        <v>17</v>
      </c>
      <c r="E236" s="122" t="s">
        <v>43</v>
      </c>
      <c r="F236" s="122"/>
      <c r="G236" s="124">
        <f>G238</f>
        <v>2</v>
      </c>
      <c r="H236" s="75"/>
      <c r="I236" s="75"/>
      <c r="J236" s="124">
        <f>J238</f>
        <v>2</v>
      </c>
      <c r="K236" s="124">
        <f>K238</f>
        <v>2</v>
      </c>
      <c r="L236" s="61"/>
      <c r="M236" s="30"/>
      <c r="N236" s="30"/>
      <c r="O236" s="12"/>
      <c r="P236" s="12"/>
      <c r="Q236" s="12"/>
      <c r="R236" s="12"/>
      <c r="S236" s="24"/>
    </row>
    <row r="237" spans="1:19" s="2" customFormat="1" ht="14.25" customHeight="1">
      <c r="A237" s="130"/>
      <c r="B237" s="128"/>
      <c r="C237" s="122"/>
      <c r="D237" s="122"/>
      <c r="E237" s="122"/>
      <c r="F237" s="122"/>
      <c r="G237" s="124"/>
      <c r="H237" s="75"/>
      <c r="I237" s="75"/>
      <c r="J237" s="124"/>
      <c r="K237" s="124"/>
      <c r="L237" s="61"/>
      <c r="M237" s="30"/>
      <c r="N237" s="30"/>
      <c r="O237" s="12"/>
      <c r="P237" s="12"/>
      <c r="Q237" s="12"/>
      <c r="R237" s="12"/>
      <c r="S237" s="24"/>
    </row>
    <row r="238" spans="1:19" s="2" customFormat="1" ht="14.25" customHeight="1">
      <c r="A238" s="109" t="s">
        <v>161</v>
      </c>
      <c r="B238" s="116">
        <v>346</v>
      </c>
      <c r="C238" s="117" t="str">
        <f>C$233</f>
        <v>08</v>
      </c>
      <c r="D238" s="117" t="str">
        <f>D235</f>
        <v>01</v>
      </c>
      <c r="E238" s="117" t="s">
        <v>38</v>
      </c>
      <c r="F238" s="125"/>
      <c r="G238" s="119">
        <f>G240</f>
        <v>2</v>
      </c>
      <c r="H238" s="75"/>
      <c r="I238" s="75"/>
      <c r="J238" s="119">
        <f>J240</f>
        <v>2</v>
      </c>
      <c r="K238" s="119">
        <f>K240</f>
        <v>2</v>
      </c>
      <c r="L238" s="61"/>
      <c r="M238" s="30"/>
      <c r="N238" s="30"/>
      <c r="O238" s="12"/>
      <c r="P238" s="12"/>
      <c r="Q238" s="12"/>
      <c r="R238" s="12"/>
      <c r="S238" s="24"/>
    </row>
    <row r="239" spans="1:19" s="2" customFormat="1" ht="22.5" customHeight="1">
      <c r="A239" s="109"/>
      <c r="B239" s="116"/>
      <c r="C239" s="117"/>
      <c r="D239" s="117"/>
      <c r="E239" s="117"/>
      <c r="F239" s="125"/>
      <c r="G239" s="119"/>
      <c r="H239" s="78" t="e">
        <f>#REF!</f>
        <v>#REF!</v>
      </c>
      <c r="I239" s="78" t="e">
        <f>#REF!</f>
        <v>#REF!</v>
      </c>
      <c r="J239" s="119"/>
      <c r="K239" s="119"/>
      <c r="L239" s="32"/>
      <c r="M239" s="29"/>
      <c r="N239" s="29"/>
      <c r="O239" s="22"/>
      <c r="P239" s="22"/>
      <c r="Q239" s="22"/>
      <c r="R239" s="22"/>
      <c r="S239" s="24"/>
    </row>
    <row r="240" spans="1:19" ht="14.25" customHeight="1">
      <c r="A240" s="115" t="s">
        <v>146</v>
      </c>
      <c r="B240" s="116">
        <v>346</v>
      </c>
      <c r="C240" s="117" t="str">
        <f>C$233</f>
        <v>08</v>
      </c>
      <c r="D240" s="117" t="str">
        <f>D235</f>
        <v>01</v>
      </c>
      <c r="E240" s="117" t="s">
        <v>38</v>
      </c>
      <c r="F240" s="117" t="s">
        <v>121</v>
      </c>
      <c r="G240" s="119">
        <v>2</v>
      </c>
      <c r="H240" s="78">
        <f>11260+2858</f>
        <v>14118</v>
      </c>
      <c r="I240" s="78">
        <f>11613+2889</f>
        <v>14502</v>
      </c>
      <c r="J240" s="119">
        <v>2</v>
      </c>
      <c r="K240" s="119">
        <v>2</v>
      </c>
      <c r="L240" s="32"/>
      <c r="M240" s="29"/>
      <c r="N240" s="29"/>
      <c r="O240" s="22"/>
      <c r="P240" s="22"/>
      <c r="Q240" s="22"/>
      <c r="R240" s="22"/>
      <c r="S240" s="17"/>
    </row>
    <row r="241" spans="1:19" ht="14.25" customHeight="1">
      <c r="A241" s="115"/>
      <c r="B241" s="116"/>
      <c r="C241" s="117"/>
      <c r="D241" s="117"/>
      <c r="E241" s="117"/>
      <c r="F241" s="117"/>
      <c r="G241" s="119"/>
      <c r="H241" s="78"/>
      <c r="I241" s="78"/>
      <c r="J241" s="119"/>
      <c r="K241" s="119"/>
      <c r="L241" s="32"/>
      <c r="M241" s="29"/>
      <c r="N241" s="29"/>
      <c r="O241" s="22"/>
      <c r="P241" s="22"/>
      <c r="Q241" s="22"/>
      <c r="R241" s="22"/>
      <c r="S241" s="17"/>
    </row>
    <row r="242" spans="1:19" ht="14.25" customHeight="1">
      <c r="A242" s="93" t="s">
        <v>112</v>
      </c>
      <c r="B242" s="76">
        <v>346</v>
      </c>
      <c r="C242" s="87" t="s">
        <v>23</v>
      </c>
      <c r="D242" s="87" t="s">
        <v>17</v>
      </c>
      <c r="E242" s="87" t="s">
        <v>186</v>
      </c>
      <c r="F242" s="87"/>
      <c r="G242" s="75">
        <f>G243+G248</f>
        <v>3256.2</v>
      </c>
      <c r="H242" s="78"/>
      <c r="I242" s="78"/>
      <c r="J242" s="75">
        <f>J243+J248</f>
        <v>3266.2</v>
      </c>
      <c r="K242" s="75">
        <f>K243+K248</f>
        <v>3518</v>
      </c>
      <c r="L242" s="32"/>
      <c r="M242" s="29"/>
      <c r="N242" s="29"/>
      <c r="O242" s="22"/>
      <c r="P242" s="22"/>
      <c r="Q242" s="22"/>
      <c r="R242" s="22"/>
      <c r="S242" s="17"/>
    </row>
    <row r="243" spans="1:19" ht="14.25" customHeight="1">
      <c r="A243" s="115" t="s">
        <v>113</v>
      </c>
      <c r="B243" s="116">
        <v>346</v>
      </c>
      <c r="C243" s="117" t="s">
        <v>23</v>
      </c>
      <c r="D243" s="117" t="s">
        <v>17</v>
      </c>
      <c r="E243" s="117" t="s">
        <v>135</v>
      </c>
      <c r="F243" s="117"/>
      <c r="G243" s="119">
        <f>G245</f>
        <v>3156.2</v>
      </c>
      <c r="H243" s="78"/>
      <c r="I243" s="78"/>
      <c r="J243" s="119">
        <f>J245</f>
        <v>3266.2</v>
      </c>
      <c r="K243" s="119">
        <f>K245</f>
        <v>3518</v>
      </c>
      <c r="L243" s="32"/>
      <c r="M243" s="29"/>
      <c r="N243" s="29"/>
      <c r="O243" s="22"/>
      <c r="P243" s="22"/>
      <c r="Q243" s="22"/>
      <c r="R243" s="22"/>
      <c r="S243" s="17"/>
    </row>
    <row r="244" spans="1:19" ht="14.25" customHeight="1">
      <c r="A244" s="115"/>
      <c r="B244" s="116"/>
      <c r="C244" s="117"/>
      <c r="D244" s="117"/>
      <c r="E244" s="117"/>
      <c r="F244" s="117"/>
      <c r="G244" s="119"/>
      <c r="H244" s="78"/>
      <c r="I244" s="78"/>
      <c r="J244" s="119"/>
      <c r="K244" s="119"/>
      <c r="L244" s="32"/>
      <c r="M244" s="29"/>
      <c r="N244" s="29"/>
      <c r="O244" s="22"/>
      <c r="P244" s="22"/>
      <c r="Q244" s="22"/>
      <c r="R244" s="22"/>
      <c r="S244" s="17"/>
    </row>
    <row r="245" spans="1:19" ht="14.25" customHeight="1">
      <c r="A245" s="115" t="s">
        <v>129</v>
      </c>
      <c r="B245" s="116">
        <v>346</v>
      </c>
      <c r="C245" s="117" t="s">
        <v>23</v>
      </c>
      <c r="D245" s="117" t="s">
        <v>17</v>
      </c>
      <c r="E245" s="117" t="s">
        <v>135</v>
      </c>
      <c r="F245" s="117" t="s">
        <v>128</v>
      </c>
      <c r="G245" s="119">
        <v>3156.2</v>
      </c>
      <c r="H245" s="78">
        <v>2436</v>
      </c>
      <c r="I245" s="78">
        <v>2558</v>
      </c>
      <c r="J245" s="119">
        <v>3266.2</v>
      </c>
      <c r="K245" s="119">
        <v>3518</v>
      </c>
      <c r="L245" s="32"/>
      <c r="M245" s="29"/>
      <c r="N245" s="29"/>
      <c r="O245" s="22"/>
      <c r="P245" s="22"/>
      <c r="Q245" s="22"/>
      <c r="R245" s="22"/>
      <c r="S245" s="17"/>
    </row>
    <row r="246" spans="1:19" ht="14.25" customHeight="1">
      <c r="A246" s="115"/>
      <c r="B246" s="116"/>
      <c r="C246" s="117"/>
      <c r="D246" s="117"/>
      <c r="E246" s="117"/>
      <c r="F246" s="117"/>
      <c r="G246" s="119"/>
      <c r="H246" s="78"/>
      <c r="I246" s="78"/>
      <c r="J246" s="119"/>
      <c r="K246" s="119"/>
      <c r="L246" s="32"/>
      <c r="M246" s="29"/>
      <c r="N246" s="29"/>
      <c r="O246" s="22"/>
      <c r="P246" s="22"/>
      <c r="Q246" s="22"/>
      <c r="R246" s="22"/>
      <c r="S246" s="17"/>
    </row>
    <row r="247" spans="1:19" ht="18.75" customHeight="1">
      <c r="A247" s="115"/>
      <c r="B247" s="116"/>
      <c r="C247" s="117"/>
      <c r="D247" s="117"/>
      <c r="E247" s="117"/>
      <c r="F247" s="117"/>
      <c r="G247" s="119"/>
      <c r="H247" s="78">
        <v>718</v>
      </c>
      <c r="I247" s="78">
        <v>661</v>
      </c>
      <c r="J247" s="119"/>
      <c r="K247" s="119"/>
      <c r="L247" s="32"/>
      <c r="M247" s="29"/>
      <c r="N247" s="29"/>
      <c r="O247" s="22"/>
      <c r="P247" s="22"/>
      <c r="Q247" s="22"/>
      <c r="R247" s="22"/>
      <c r="S247" s="17"/>
    </row>
    <row r="248" spans="1:19" ht="51" customHeight="1">
      <c r="A248" s="82" t="s">
        <v>208</v>
      </c>
      <c r="B248" s="79">
        <v>346</v>
      </c>
      <c r="C248" s="77" t="s">
        <v>23</v>
      </c>
      <c r="D248" s="77" t="s">
        <v>17</v>
      </c>
      <c r="E248" s="77" t="s">
        <v>209</v>
      </c>
      <c r="F248" s="77"/>
      <c r="G248" s="78">
        <f>G249</f>
        <v>100</v>
      </c>
      <c r="H248" s="78"/>
      <c r="I248" s="78"/>
      <c r="J248" s="78"/>
      <c r="K248" s="78"/>
      <c r="L248" s="32"/>
      <c r="M248" s="29"/>
      <c r="N248" s="29"/>
      <c r="O248" s="22"/>
      <c r="P248" s="22"/>
      <c r="Q248" s="22"/>
      <c r="R248" s="22"/>
      <c r="S248" s="17"/>
    </row>
    <row r="249" spans="1:19" ht="53.25" customHeight="1">
      <c r="A249" s="102" t="s">
        <v>129</v>
      </c>
      <c r="B249" s="79">
        <v>346</v>
      </c>
      <c r="C249" s="77" t="s">
        <v>23</v>
      </c>
      <c r="D249" s="77" t="s">
        <v>17</v>
      </c>
      <c r="E249" s="77" t="s">
        <v>209</v>
      </c>
      <c r="F249" s="77" t="s">
        <v>128</v>
      </c>
      <c r="G249" s="78">
        <v>100</v>
      </c>
      <c r="H249" s="78"/>
      <c r="I249" s="78"/>
      <c r="J249" s="78"/>
      <c r="K249" s="78"/>
      <c r="L249" s="32"/>
      <c r="M249" s="29"/>
      <c r="N249" s="29"/>
      <c r="O249" s="22"/>
      <c r="P249" s="22"/>
      <c r="Q249" s="22"/>
      <c r="R249" s="22"/>
      <c r="S249" s="17"/>
    </row>
    <row r="250" spans="1:19" ht="18.75" customHeight="1">
      <c r="A250" s="89" t="s">
        <v>197</v>
      </c>
      <c r="B250" s="76">
        <v>346</v>
      </c>
      <c r="C250" s="87" t="s">
        <v>21</v>
      </c>
      <c r="D250" s="87" t="s">
        <v>198</v>
      </c>
      <c r="E250" s="87"/>
      <c r="F250" s="87"/>
      <c r="G250" s="98"/>
      <c r="H250" s="98"/>
      <c r="I250" s="98"/>
      <c r="J250" s="98">
        <f>J251</f>
        <v>373</v>
      </c>
      <c r="K250" s="98">
        <f>K251</f>
        <v>159.9</v>
      </c>
      <c r="L250" s="32"/>
      <c r="M250" s="29"/>
      <c r="N250" s="29"/>
      <c r="O250" s="22"/>
      <c r="P250" s="22"/>
      <c r="Q250" s="22"/>
      <c r="R250" s="22"/>
      <c r="S250" s="17"/>
    </row>
    <row r="251" spans="1:19" ht="18.75" customHeight="1">
      <c r="A251" s="82" t="s">
        <v>199</v>
      </c>
      <c r="B251" s="79">
        <v>346</v>
      </c>
      <c r="C251" s="77" t="s">
        <v>21</v>
      </c>
      <c r="D251" s="77" t="s">
        <v>19</v>
      </c>
      <c r="E251" s="77"/>
      <c r="F251" s="77"/>
      <c r="G251" s="78"/>
      <c r="H251" s="78"/>
      <c r="I251" s="78"/>
      <c r="J251" s="78">
        <f>J252</f>
        <v>373</v>
      </c>
      <c r="K251" s="78">
        <f>K252</f>
        <v>159.9</v>
      </c>
      <c r="L251" s="32"/>
      <c r="M251" s="29"/>
      <c r="N251" s="29"/>
      <c r="O251" s="22"/>
      <c r="P251" s="22"/>
      <c r="Q251" s="22"/>
      <c r="R251" s="22"/>
      <c r="S251" s="17"/>
    </row>
    <row r="252" spans="1:19" ht="18.75" customHeight="1">
      <c r="A252" s="146" t="s">
        <v>193</v>
      </c>
      <c r="B252" s="116">
        <v>346</v>
      </c>
      <c r="C252" s="103" t="s">
        <v>21</v>
      </c>
      <c r="D252" s="103" t="s">
        <v>19</v>
      </c>
      <c r="E252" s="103" t="s">
        <v>194</v>
      </c>
      <c r="F252" s="103"/>
      <c r="G252" s="105"/>
      <c r="H252" s="78"/>
      <c r="I252" s="78"/>
      <c r="J252" s="105">
        <f>J254</f>
        <v>373</v>
      </c>
      <c r="K252" s="105">
        <f>K254</f>
        <v>159.9</v>
      </c>
      <c r="L252" s="32"/>
      <c r="M252" s="29"/>
      <c r="N252" s="29"/>
      <c r="O252" s="22"/>
      <c r="P252" s="22"/>
      <c r="Q252" s="22"/>
      <c r="R252" s="22"/>
      <c r="S252" s="17"/>
    </row>
    <row r="253" spans="1:19" ht="18.75" customHeight="1">
      <c r="A253" s="147"/>
      <c r="B253" s="116"/>
      <c r="C253" s="104"/>
      <c r="D253" s="104"/>
      <c r="E253" s="104"/>
      <c r="F253" s="104"/>
      <c r="G253" s="106"/>
      <c r="H253" s="78"/>
      <c r="I253" s="78"/>
      <c r="J253" s="106"/>
      <c r="K253" s="106"/>
      <c r="L253" s="32"/>
      <c r="M253" s="29"/>
      <c r="N253" s="29"/>
      <c r="O253" s="22"/>
      <c r="P253" s="22"/>
      <c r="Q253" s="22"/>
      <c r="R253" s="22"/>
      <c r="S253" s="17"/>
    </row>
    <row r="254" spans="1:19" ht="18.75" customHeight="1">
      <c r="A254" s="97" t="s">
        <v>200</v>
      </c>
      <c r="B254" s="79">
        <v>346</v>
      </c>
      <c r="C254" s="95" t="s">
        <v>21</v>
      </c>
      <c r="D254" s="95" t="s">
        <v>19</v>
      </c>
      <c r="E254" s="95" t="s">
        <v>194</v>
      </c>
      <c r="F254" s="95" t="s">
        <v>201</v>
      </c>
      <c r="G254" s="96"/>
      <c r="H254" s="78"/>
      <c r="I254" s="78"/>
      <c r="J254" s="96">
        <v>373</v>
      </c>
      <c r="K254" s="96">
        <v>159.9</v>
      </c>
      <c r="L254" s="32"/>
      <c r="M254" s="29"/>
      <c r="N254" s="29"/>
      <c r="O254" s="22"/>
      <c r="P254" s="22"/>
      <c r="Q254" s="22"/>
      <c r="R254" s="22"/>
      <c r="S254" s="17"/>
    </row>
    <row r="255" spans="1:19" s="4" customFormat="1" ht="18" customHeight="1">
      <c r="A255" s="94" t="s">
        <v>114</v>
      </c>
      <c r="B255" s="76">
        <v>346</v>
      </c>
      <c r="C255" s="74" t="s">
        <v>115</v>
      </c>
      <c r="D255" s="77"/>
      <c r="E255" s="74"/>
      <c r="F255" s="74"/>
      <c r="G255" s="75">
        <f>G256</f>
        <v>1</v>
      </c>
      <c r="H255" s="75" t="e">
        <f>#REF!+#REF!+#REF!+#REF!+#REF!+H256+#REF!</f>
        <v>#REF!</v>
      </c>
      <c r="I255" s="75" t="e">
        <f>#REF!+#REF!+#REF!+#REF!+#REF!+I256+#REF!</f>
        <v>#REF!</v>
      </c>
      <c r="J255" s="75">
        <f>J256</f>
        <v>10</v>
      </c>
      <c r="K255" s="75">
        <f>K256</f>
        <v>10</v>
      </c>
      <c r="L255" s="62"/>
      <c r="M255" s="38"/>
      <c r="N255" s="38"/>
      <c r="O255" s="39"/>
      <c r="P255" s="39"/>
      <c r="Q255" s="39"/>
      <c r="R255" s="39"/>
      <c r="S255" s="28"/>
    </row>
    <row r="256" spans="1:19" ht="14.25" customHeight="1">
      <c r="A256" s="88" t="s">
        <v>65</v>
      </c>
      <c r="B256" s="76">
        <v>346</v>
      </c>
      <c r="C256" s="74" t="str">
        <f>C$255</f>
        <v>11</v>
      </c>
      <c r="D256" s="74" t="s">
        <v>17</v>
      </c>
      <c r="E256" s="74"/>
      <c r="F256" s="74"/>
      <c r="G256" s="75">
        <f>G260</f>
        <v>1</v>
      </c>
      <c r="H256" s="75" t="e">
        <f>H257+#REF!+#REF!</f>
        <v>#REF!</v>
      </c>
      <c r="I256" s="75" t="e">
        <f>I257+#REF!+#REF!</f>
        <v>#REF!</v>
      </c>
      <c r="J256" s="75">
        <f>J260</f>
        <v>10</v>
      </c>
      <c r="K256" s="75">
        <f>K260</f>
        <v>10</v>
      </c>
      <c r="L256" s="61"/>
      <c r="M256" s="30"/>
      <c r="N256" s="30"/>
      <c r="O256" s="12"/>
      <c r="P256" s="12"/>
      <c r="Q256" s="12"/>
      <c r="R256" s="12"/>
      <c r="S256" s="17"/>
    </row>
    <row r="257" spans="1:19" ht="14.25" customHeight="1" hidden="1">
      <c r="A257" s="80" t="s">
        <v>45</v>
      </c>
      <c r="B257" s="86"/>
      <c r="C257" s="77" t="str">
        <f>C$255</f>
        <v>11</v>
      </c>
      <c r="D257" s="77" t="str">
        <f>D256</f>
        <v>01</v>
      </c>
      <c r="E257" s="77" t="s">
        <v>44</v>
      </c>
      <c r="F257" s="74"/>
      <c r="G257" s="78">
        <f>G259</f>
        <v>0</v>
      </c>
      <c r="H257" s="78">
        <f>H259</f>
        <v>0</v>
      </c>
      <c r="I257" s="78">
        <f>I259</f>
        <v>0</v>
      </c>
      <c r="J257" s="78"/>
      <c r="K257" s="78"/>
      <c r="L257" s="61"/>
      <c r="M257" s="30"/>
      <c r="N257" s="30"/>
      <c r="O257" s="12"/>
      <c r="P257" s="12"/>
      <c r="Q257" s="12"/>
      <c r="R257" s="12"/>
      <c r="S257" s="17"/>
    </row>
    <row r="258" spans="1:19" ht="14.25" customHeight="1" hidden="1">
      <c r="A258" s="80" t="s">
        <v>61</v>
      </c>
      <c r="B258" s="86"/>
      <c r="C258" s="74"/>
      <c r="D258" s="74"/>
      <c r="E258" s="74"/>
      <c r="F258" s="74"/>
      <c r="G258" s="75"/>
      <c r="H258" s="75"/>
      <c r="I258" s="75"/>
      <c r="J258" s="75"/>
      <c r="K258" s="75"/>
      <c r="L258" s="61"/>
      <c r="M258" s="30"/>
      <c r="N258" s="30"/>
      <c r="O258" s="12"/>
      <c r="P258" s="12"/>
      <c r="Q258" s="12"/>
      <c r="R258" s="12"/>
      <c r="S258" s="17"/>
    </row>
    <row r="259" spans="1:19" ht="14.25" customHeight="1" hidden="1">
      <c r="A259" s="80" t="s">
        <v>60</v>
      </c>
      <c r="B259" s="86"/>
      <c r="C259" s="77" t="str">
        <f>C$255</f>
        <v>11</v>
      </c>
      <c r="D259" s="77" t="str">
        <f>D256</f>
        <v>01</v>
      </c>
      <c r="E259" s="77" t="str">
        <f>E257</f>
        <v>102 00 00</v>
      </c>
      <c r="F259" s="77" t="s">
        <v>55</v>
      </c>
      <c r="G259" s="78"/>
      <c r="H259" s="78"/>
      <c r="I259" s="78"/>
      <c r="J259" s="78"/>
      <c r="K259" s="78"/>
      <c r="L259" s="61"/>
      <c r="M259" s="30"/>
      <c r="N259" s="30"/>
      <c r="O259" s="12"/>
      <c r="P259" s="12"/>
      <c r="Q259" s="12"/>
      <c r="R259" s="12"/>
      <c r="S259" s="17"/>
    </row>
    <row r="260" spans="1:19" ht="14.25" customHeight="1">
      <c r="A260" s="115" t="s">
        <v>116</v>
      </c>
      <c r="B260" s="120">
        <v>346</v>
      </c>
      <c r="C260" s="117" t="str">
        <f>C$255</f>
        <v>11</v>
      </c>
      <c r="D260" s="117" t="str">
        <f>D256</f>
        <v>01</v>
      </c>
      <c r="E260" s="117" t="s">
        <v>29</v>
      </c>
      <c r="F260" s="117"/>
      <c r="G260" s="119">
        <f>G262</f>
        <v>1</v>
      </c>
      <c r="H260" s="78"/>
      <c r="I260" s="78"/>
      <c r="J260" s="119">
        <f>J262</f>
        <v>10</v>
      </c>
      <c r="K260" s="119">
        <f>K262</f>
        <v>10</v>
      </c>
      <c r="L260" s="32"/>
      <c r="M260" s="29"/>
      <c r="N260" s="29"/>
      <c r="O260" s="22"/>
      <c r="P260" s="22"/>
      <c r="Q260" s="22"/>
      <c r="R260" s="22"/>
      <c r="S260" s="17"/>
    </row>
    <row r="261" spans="1:19" ht="14.25" customHeight="1">
      <c r="A261" s="115"/>
      <c r="B261" s="120"/>
      <c r="C261" s="117"/>
      <c r="D261" s="117"/>
      <c r="E261" s="117"/>
      <c r="F261" s="117"/>
      <c r="G261" s="119"/>
      <c r="H261" s="78">
        <f>14337+884</f>
        <v>15221</v>
      </c>
      <c r="I261" s="78">
        <f>15266+938</f>
        <v>16204</v>
      </c>
      <c r="J261" s="119"/>
      <c r="K261" s="119"/>
      <c r="L261" s="32"/>
      <c r="M261" s="29"/>
      <c r="N261" s="29"/>
      <c r="O261" s="22"/>
      <c r="P261" s="22"/>
      <c r="Q261" s="22"/>
      <c r="R261" s="22"/>
      <c r="S261" s="17"/>
    </row>
    <row r="262" spans="1:19" ht="14.25" customHeight="1">
      <c r="A262" s="115" t="s">
        <v>162</v>
      </c>
      <c r="B262" s="120">
        <v>346</v>
      </c>
      <c r="C262" s="117" t="str">
        <f>C$255</f>
        <v>11</v>
      </c>
      <c r="D262" s="117" t="str">
        <f>D256</f>
        <v>01</v>
      </c>
      <c r="E262" s="117" t="s">
        <v>30</v>
      </c>
      <c r="F262" s="117"/>
      <c r="G262" s="119">
        <f>G264</f>
        <v>1</v>
      </c>
      <c r="H262" s="91"/>
      <c r="I262" s="91"/>
      <c r="J262" s="119">
        <f>J264</f>
        <v>10</v>
      </c>
      <c r="K262" s="119">
        <f>K264</f>
        <v>10</v>
      </c>
      <c r="L262" s="32"/>
      <c r="M262" s="29"/>
      <c r="N262" s="29"/>
      <c r="O262" s="22"/>
      <c r="P262" s="22"/>
      <c r="Q262" s="22"/>
      <c r="R262" s="22"/>
      <c r="S262" s="17"/>
    </row>
    <row r="263" spans="1:19" ht="14.25" customHeight="1">
      <c r="A263" s="115"/>
      <c r="B263" s="120"/>
      <c r="C263" s="117"/>
      <c r="D263" s="117"/>
      <c r="E263" s="117"/>
      <c r="F263" s="117"/>
      <c r="G263" s="119"/>
      <c r="H263" s="91"/>
      <c r="I263" s="91"/>
      <c r="J263" s="119"/>
      <c r="K263" s="119"/>
      <c r="L263" s="32"/>
      <c r="M263" s="29"/>
      <c r="N263" s="29"/>
      <c r="O263" s="22"/>
      <c r="P263" s="22"/>
      <c r="Q263" s="22"/>
      <c r="R263" s="22"/>
      <c r="S263" s="17"/>
    </row>
    <row r="264" spans="1:19" ht="14.25" customHeight="1">
      <c r="A264" s="115" t="s">
        <v>146</v>
      </c>
      <c r="B264" s="120">
        <v>346</v>
      </c>
      <c r="C264" s="117" t="str">
        <f>C$255</f>
        <v>11</v>
      </c>
      <c r="D264" s="117" t="str">
        <f>D256</f>
        <v>01</v>
      </c>
      <c r="E264" s="117" t="str">
        <f>E262</f>
        <v>512 97 00</v>
      </c>
      <c r="F264" s="117" t="s">
        <v>121</v>
      </c>
      <c r="G264" s="119">
        <v>1</v>
      </c>
      <c r="H264" s="91">
        <f>H265</f>
        <v>0</v>
      </c>
      <c r="I264" s="91">
        <f>I265</f>
        <v>0</v>
      </c>
      <c r="J264" s="119">
        <v>10</v>
      </c>
      <c r="K264" s="119">
        <v>10</v>
      </c>
      <c r="L264" s="32"/>
      <c r="M264" s="29"/>
      <c r="N264" s="29"/>
      <c r="O264" s="22"/>
      <c r="P264" s="22"/>
      <c r="Q264" s="22"/>
      <c r="R264" s="22"/>
      <c r="S264" s="17"/>
    </row>
    <row r="265" spans="1:19" ht="14.25" customHeight="1">
      <c r="A265" s="115"/>
      <c r="B265" s="120"/>
      <c r="C265" s="117"/>
      <c r="D265" s="117"/>
      <c r="E265" s="117"/>
      <c r="F265" s="117"/>
      <c r="G265" s="119"/>
      <c r="H265" s="91"/>
      <c r="I265" s="91"/>
      <c r="J265" s="119"/>
      <c r="K265" s="119"/>
      <c r="L265" s="32"/>
      <c r="M265" s="29"/>
      <c r="N265" s="29"/>
      <c r="O265" s="22"/>
      <c r="P265" s="22"/>
      <c r="Q265" s="22"/>
      <c r="R265" s="22"/>
      <c r="S265" s="17"/>
    </row>
    <row r="266" spans="1:19" ht="14.25" customHeight="1">
      <c r="A266" s="88" t="s">
        <v>53</v>
      </c>
      <c r="B266" s="79">
        <v>346</v>
      </c>
      <c r="C266" s="77"/>
      <c r="D266" s="77"/>
      <c r="E266" s="77"/>
      <c r="F266" s="74"/>
      <c r="G266" s="75">
        <f>G19+G86+G95+G132+G156+G224+G233+G250+G255</f>
        <v>19105.5</v>
      </c>
      <c r="H266" s="75" t="e">
        <f>H19+H96+#REF!+#REF!+H156+H224+H234+H255+#REF!+#REF!+#REF!</f>
        <v>#REF!</v>
      </c>
      <c r="I266" s="75" t="e">
        <f>I19+I96+#REF!+#REF!+I156+I224+I234+I255+#REF!+#REF!+#REF!</f>
        <v>#REF!</v>
      </c>
      <c r="J266" s="75">
        <f>J19+J86+J95+J132+J156+J224+J233+J250+J255</f>
        <v>18193.3</v>
      </c>
      <c r="K266" s="75">
        <f>K19+K86+K95+K132+K156+K224+K233+K250+K255</f>
        <v>19259.300000000003</v>
      </c>
      <c r="L266" s="61"/>
      <c r="M266" s="30"/>
      <c r="N266" s="12"/>
      <c r="O266" s="12"/>
      <c r="P266" s="43"/>
      <c r="Q266" s="12"/>
      <c r="R266" s="12"/>
      <c r="S266" s="44"/>
    </row>
    <row r="267" spans="2:18" ht="0.75" customHeight="1">
      <c r="B267" s="49"/>
      <c r="G267" s="7"/>
      <c r="H267" s="7"/>
      <c r="I267" s="7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2:18" ht="14.25" customHeight="1" hidden="1">
      <c r="B268" s="49"/>
      <c r="E268" s="140"/>
      <c r="F268" s="140"/>
      <c r="G268" s="140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2:18" ht="14.25" customHeight="1">
      <c r="B269" s="49"/>
      <c r="G269" s="13"/>
      <c r="H269" s="13"/>
      <c r="I269" s="13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2:18" ht="14.25" customHeight="1">
      <c r="B270" s="49"/>
      <c r="K270" s="32"/>
      <c r="L270" s="32"/>
      <c r="M270" s="32"/>
      <c r="N270" s="32"/>
      <c r="O270" s="32"/>
      <c r="P270" s="32"/>
      <c r="Q270" s="32"/>
      <c r="R270" s="32"/>
    </row>
    <row r="271" spans="2:16" ht="14.25" customHeight="1">
      <c r="B271" s="48"/>
      <c r="K271" s="32"/>
      <c r="L271" s="32"/>
      <c r="M271" s="32"/>
      <c r="N271" s="32"/>
      <c r="O271" s="32"/>
      <c r="P271" s="32"/>
    </row>
    <row r="272" spans="11:16" ht="14.25" customHeight="1">
      <c r="K272" s="32"/>
      <c r="L272" s="32"/>
      <c r="M272" s="32"/>
      <c r="N272" s="32"/>
      <c r="O272" s="32"/>
      <c r="P272" s="32"/>
    </row>
    <row r="273" spans="11:16" ht="14.25" customHeight="1">
      <c r="K273" s="32"/>
      <c r="L273" s="32"/>
      <c r="M273" s="32"/>
      <c r="N273" s="32"/>
      <c r="O273" s="32"/>
      <c r="P273" s="32"/>
    </row>
    <row r="274" spans="11:16" ht="14.25" customHeight="1">
      <c r="K274" s="32"/>
      <c r="L274" s="32"/>
      <c r="M274" s="32"/>
      <c r="N274" s="32"/>
      <c r="O274" s="32"/>
      <c r="P274" s="32"/>
    </row>
    <row r="275" spans="11:16" ht="14.25" customHeight="1">
      <c r="K275" s="32"/>
      <c r="L275" s="32"/>
      <c r="M275" s="32"/>
      <c r="N275" s="32"/>
      <c r="O275" s="32"/>
      <c r="P275" s="32"/>
    </row>
    <row r="276" spans="11:15" ht="14.25" customHeight="1">
      <c r="K276" s="32"/>
      <c r="L276" s="32"/>
      <c r="M276" s="32"/>
      <c r="N276" s="32"/>
      <c r="O276" s="32"/>
    </row>
  </sheetData>
  <sheetProtection/>
  <mergeCells count="610">
    <mergeCell ref="K203:K204"/>
    <mergeCell ref="K199:K200"/>
    <mergeCell ref="C201:C202"/>
    <mergeCell ref="D201:D202"/>
    <mergeCell ref="E201:E202"/>
    <mergeCell ref="F203:F204"/>
    <mergeCell ref="D203:D204"/>
    <mergeCell ref="E203:E204"/>
    <mergeCell ref="E199:E200"/>
    <mergeCell ref="C203:C204"/>
    <mergeCell ref="C58:C61"/>
    <mergeCell ref="A203:A204"/>
    <mergeCell ref="C197:C198"/>
    <mergeCell ref="D197:D198"/>
    <mergeCell ref="E197:E198"/>
    <mergeCell ref="C199:C200"/>
    <mergeCell ref="B197:B198"/>
    <mergeCell ref="B199:B200"/>
    <mergeCell ref="B201:B202"/>
    <mergeCell ref="B203:B204"/>
    <mergeCell ref="A148:A149"/>
    <mergeCell ref="K50:K52"/>
    <mergeCell ref="K197:K198"/>
    <mergeCell ref="J201:J202"/>
    <mergeCell ref="K201:K202"/>
    <mergeCell ref="A199:A200"/>
    <mergeCell ref="A201:A202"/>
    <mergeCell ref="F201:F202"/>
    <mergeCell ref="G201:G202"/>
    <mergeCell ref="B58:B61"/>
    <mergeCell ref="G162:G163"/>
    <mergeCell ref="G185:G187"/>
    <mergeCell ref="D58:D61"/>
    <mergeCell ref="E58:E61"/>
    <mergeCell ref="F58:F61"/>
    <mergeCell ref="A50:A52"/>
    <mergeCell ref="B50:B52"/>
    <mergeCell ref="G150:G151"/>
    <mergeCell ref="A150:A151"/>
    <mergeCell ref="B150:B151"/>
    <mergeCell ref="F197:F198"/>
    <mergeCell ref="G197:G198"/>
    <mergeCell ref="J197:J198"/>
    <mergeCell ref="G203:G204"/>
    <mergeCell ref="J203:J204"/>
    <mergeCell ref="G181:G184"/>
    <mergeCell ref="J185:J187"/>
    <mergeCell ref="J191:J193"/>
    <mergeCell ref="K252:K253"/>
    <mergeCell ref="A252:A253"/>
    <mergeCell ref="B252:B253"/>
    <mergeCell ref="C252:C253"/>
    <mergeCell ref="D252:D253"/>
    <mergeCell ref="E252:E253"/>
    <mergeCell ref="F252:F253"/>
    <mergeCell ref="J252:J253"/>
    <mergeCell ref="G252:G253"/>
    <mergeCell ref="B148:B149"/>
    <mergeCell ref="C148:C149"/>
    <mergeCell ref="D148:D149"/>
    <mergeCell ref="E148:E149"/>
    <mergeCell ref="F148:F149"/>
    <mergeCell ref="K181:K184"/>
    <mergeCell ref="J181:J184"/>
    <mergeCell ref="D170:D171"/>
    <mergeCell ref="C170:C171"/>
    <mergeCell ref="G170:G171"/>
    <mergeCell ref="A174:A177"/>
    <mergeCell ref="C174:C177"/>
    <mergeCell ref="D174:D177"/>
    <mergeCell ref="E174:E177"/>
    <mergeCell ref="F174:F177"/>
    <mergeCell ref="G174:G177"/>
    <mergeCell ref="B174:B177"/>
    <mergeCell ref="C181:C184"/>
    <mergeCell ref="C178:C180"/>
    <mergeCell ref="D178:D180"/>
    <mergeCell ref="G178:G180"/>
    <mergeCell ref="E178:E180"/>
    <mergeCell ref="F178:F180"/>
    <mergeCell ref="F181:F184"/>
    <mergeCell ref="K166:K169"/>
    <mergeCell ref="J170:J171"/>
    <mergeCell ref="K178:K180"/>
    <mergeCell ref="J178:J180"/>
    <mergeCell ref="J174:J177"/>
    <mergeCell ref="K174:K177"/>
    <mergeCell ref="J166:J169"/>
    <mergeCell ref="K159:K161"/>
    <mergeCell ref="K146:K147"/>
    <mergeCell ref="J148:J149"/>
    <mergeCell ref="K148:K149"/>
    <mergeCell ref="J159:J161"/>
    <mergeCell ref="J162:J163"/>
    <mergeCell ref="K150:K151"/>
    <mergeCell ref="K152:K153"/>
    <mergeCell ref="K154:K155"/>
    <mergeCell ref="K162:K163"/>
    <mergeCell ref="J58:J61"/>
    <mergeCell ref="K58:K61"/>
    <mergeCell ref="F152:F153"/>
    <mergeCell ref="J152:J153"/>
    <mergeCell ref="K99:K100"/>
    <mergeCell ref="G93:G94"/>
    <mergeCell ref="J93:J94"/>
    <mergeCell ref="K93:K94"/>
    <mergeCell ref="F150:F151"/>
    <mergeCell ref="G148:G149"/>
    <mergeCell ref="E170:E171"/>
    <mergeCell ref="F170:F171"/>
    <mergeCell ref="K185:K187"/>
    <mergeCell ref="K170:K171"/>
    <mergeCell ref="A152:A153"/>
    <mergeCell ref="B152:B153"/>
    <mergeCell ref="C152:C153"/>
    <mergeCell ref="D152:D153"/>
    <mergeCell ref="E152:E153"/>
    <mergeCell ref="F159:F161"/>
    <mergeCell ref="K260:K261"/>
    <mergeCell ref="E191:E193"/>
    <mergeCell ref="F191:F193"/>
    <mergeCell ref="G260:G261"/>
    <mergeCell ref="J260:J261"/>
    <mergeCell ref="K243:K244"/>
    <mergeCell ref="G245:G247"/>
    <mergeCell ref="F199:F200"/>
    <mergeCell ref="G199:G200"/>
    <mergeCell ref="J199:J200"/>
    <mergeCell ref="D191:D193"/>
    <mergeCell ref="D260:D261"/>
    <mergeCell ref="C194:C196"/>
    <mergeCell ref="D194:D196"/>
    <mergeCell ref="A238:A239"/>
    <mergeCell ref="A243:A244"/>
    <mergeCell ref="A245:A247"/>
    <mergeCell ref="C260:C261"/>
    <mergeCell ref="A197:A198"/>
    <mergeCell ref="D199:D200"/>
    <mergeCell ref="K264:K265"/>
    <mergeCell ref="C264:C265"/>
    <mergeCell ref="D264:D265"/>
    <mergeCell ref="E264:E265"/>
    <mergeCell ref="F264:F265"/>
    <mergeCell ref="G264:G265"/>
    <mergeCell ref="J264:J265"/>
    <mergeCell ref="J245:J247"/>
    <mergeCell ref="K245:K247"/>
    <mergeCell ref="G243:G244"/>
    <mergeCell ref="D243:D244"/>
    <mergeCell ref="E243:E244"/>
    <mergeCell ref="F243:F244"/>
    <mergeCell ref="J243:J244"/>
    <mergeCell ref="E245:E247"/>
    <mergeCell ref="F245:F247"/>
    <mergeCell ref="E260:E261"/>
    <mergeCell ref="F260:F261"/>
    <mergeCell ref="C240:C241"/>
    <mergeCell ref="D240:D241"/>
    <mergeCell ref="E240:E241"/>
    <mergeCell ref="F240:F241"/>
    <mergeCell ref="C245:C247"/>
    <mergeCell ref="D245:D247"/>
    <mergeCell ref="J240:J241"/>
    <mergeCell ref="K240:K241"/>
    <mergeCell ref="C238:C239"/>
    <mergeCell ref="D238:D239"/>
    <mergeCell ref="E238:E239"/>
    <mergeCell ref="F238:F239"/>
    <mergeCell ref="G238:G239"/>
    <mergeCell ref="J238:J239"/>
    <mergeCell ref="K238:K239"/>
    <mergeCell ref="G240:G241"/>
    <mergeCell ref="K233:K234"/>
    <mergeCell ref="C236:C237"/>
    <mergeCell ref="D236:D237"/>
    <mergeCell ref="E236:E237"/>
    <mergeCell ref="F236:F237"/>
    <mergeCell ref="G236:G237"/>
    <mergeCell ref="J236:J237"/>
    <mergeCell ref="K236:K237"/>
    <mergeCell ref="C233:C234"/>
    <mergeCell ref="D233:D234"/>
    <mergeCell ref="E233:E234"/>
    <mergeCell ref="F233:F234"/>
    <mergeCell ref="G233:G234"/>
    <mergeCell ref="J233:J234"/>
    <mergeCell ref="E220:E221"/>
    <mergeCell ref="F220:F221"/>
    <mergeCell ref="G220:G221"/>
    <mergeCell ref="J220:J221"/>
    <mergeCell ref="G222:G223"/>
    <mergeCell ref="K191:K193"/>
    <mergeCell ref="E194:E196"/>
    <mergeCell ref="J194:J196"/>
    <mergeCell ref="F194:F196"/>
    <mergeCell ref="G191:G193"/>
    <mergeCell ref="J189:J190"/>
    <mergeCell ref="K189:K190"/>
    <mergeCell ref="C162:C163"/>
    <mergeCell ref="D162:D163"/>
    <mergeCell ref="E162:E163"/>
    <mergeCell ref="F162:F163"/>
    <mergeCell ref="C166:C169"/>
    <mergeCell ref="K194:K196"/>
    <mergeCell ref="C185:C187"/>
    <mergeCell ref="D185:D187"/>
    <mergeCell ref="E185:E187"/>
    <mergeCell ref="F185:F187"/>
    <mergeCell ref="G144:G145"/>
    <mergeCell ref="D101:D102"/>
    <mergeCell ref="J144:J145"/>
    <mergeCell ref="D166:D169"/>
    <mergeCell ref="E166:E169"/>
    <mergeCell ref="F166:F169"/>
    <mergeCell ref="G159:G161"/>
    <mergeCell ref="E150:E151"/>
    <mergeCell ref="G152:G153"/>
    <mergeCell ref="G154:G155"/>
    <mergeCell ref="C159:C161"/>
    <mergeCell ref="D159:D161"/>
    <mergeCell ref="E159:E161"/>
    <mergeCell ref="F146:F147"/>
    <mergeCell ref="G146:G147"/>
    <mergeCell ref="J146:J147"/>
    <mergeCell ref="C150:C151"/>
    <mergeCell ref="D150:D151"/>
    <mergeCell ref="J150:J151"/>
    <mergeCell ref="J154:J155"/>
    <mergeCell ref="B35:B38"/>
    <mergeCell ref="D146:D147"/>
    <mergeCell ref="E146:E147"/>
    <mergeCell ref="B146:B147"/>
    <mergeCell ref="B101:B102"/>
    <mergeCell ref="E93:E94"/>
    <mergeCell ref="E88:E89"/>
    <mergeCell ref="C84:C85"/>
    <mergeCell ref="C101:C102"/>
    <mergeCell ref="C146:C147"/>
    <mergeCell ref="J101:J102"/>
    <mergeCell ref="K101:K102"/>
    <mergeCell ref="E95:E96"/>
    <mergeCell ref="G95:G96"/>
    <mergeCell ref="J95:J96"/>
    <mergeCell ref="E101:E102"/>
    <mergeCell ref="F101:F102"/>
    <mergeCell ref="J99:J100"/>
    <mergeCell ref="B99:B100"/>
    <mergeCell ref="F95:F96"/>
    <mergeCell ref="G101:G102"/>
    <mergeCell ref="G99:G100"/>
    <mergeCell ref="A99:A100"/>
    <mergeCell ref="C99:C100"/>
    <mergeCell ref="D99:D100"/>
    <mergeCell ref="E99:E100"/>
    <mergeCell ref="F99:F100"/>
    <mergeCell ref="D95:D96"/>
    <mergeCell ref="B95:B96"/>
    <mergeCell ref="K88:K89"/>
    <mergeCell ref="K90:K91"/>
    <mergeCell ref="F93:F94"/>
    <mergeCell ref="B93:B94"/>
    <mergeCell ref="B90:B91"/>
    <mergeCell ref="K95:K96"/>
    <mergeCell ref="J90:J91"/>
    <mergeCell ref="E90:E91"/>
    <mergeCell ref="F90:F91"/>
    <mergeCell ref="G90:G91"/>
    <mergeCell ref="C93:C94"/>
    <mergeCell ref="D93:D94"/>
    <mergeCell ref="G78:G79"/>
    <mergeCell ref="G81:G82"/>
    <mergeCell ref="K78:K79"/>
    <mergeCell ref="E84:E85"/>
    <mergeCell ref="F84:F85"/>
    <mergeCell ref="G84:G85"/>
    <mergeCell ref="J84:J85"/>
    <mergeCell ref="G50:G52"/>
    <mergeCell ref="J50:J52"/>
    <mergeCell ref="G58:G61"/>
    <mergeCell ref="K81:K82"/>
    <mergeCell ref="K84:K85"/>
    <mergeCell ref="K74:K77"/>
    <mergeCell ref="G71:G72"/>
    <mergeCell ref="J71:J72"/>
    <mergeCell ref="K71:K72"/>
    <mergeCell ref="J78:J79"/>
    <mergeCell ref="E50:E52"/>
    <mergeCell ref="F50:F52"/>
    <mergeCell ref="C69:C70"/>
    <mergeCell ref="K46:K47"/>
    <mergeCell ref="G69:G70"/>
    <mergeCell ref="J48:J49"/>
    <mergeCell ref="K48:K49"/>
    <mergeCell ref="J69:J70"/>
    <mergeCell ref="I55:I57"/>
    <mergeCell ref="G55:G57"/>
    <mergeCell ref="J81:J82"/>
    <mergeCell ref="J55:J57"/>
    <mergeCell ref="G88:G89"/>
    <mergeCell ref="J88:J89"/>
    <mergeCell ref="F71:F72"/>
    <mergeCell ref="E71:E72"/>
    <mergeCell ref="F81:F82"/>
    <mergeCell ref="F88:F89"/>
    <mergeCell ref="E78:E79"/>
    <mergeCell ref="F78:F79"/>
    <mergeCell ref="B78:B79"/>
    <mergeCell ref="C88:C89"/>
    <mergeCell ref="D88:D89"/>
    <mergeCell ref="B81:B82"/>
    <mergeCell ref="D84:D85"/>
    <mergeCell ref="B48:B49"/>
    <mergeCell ref="B84:B85"/>
    <mergeCell ref="C78:C79"/>
    <mergeCell ref="D78:D79"/>
    <mergeCell ref="C50:C52"/>
    <mergeCell ref="K44:K45"/>
    <mergeCell ref="C74:C77"/>
    <mergeCell ref="D74:D77"/>
    <mergeCell ref="E74:E77"/>
    <mergeCell ref="F74:F77"/>
    <mergeCell ref="G74:G77"/>
    <mergeCell ref="J74:J77"/>
    <mergeCell ref="K69:K70"/>
    <mergeCell ref="J46:J47"/>
    <mergeCell ref="F44:F45"/>
    <mergeCell ref="J44:J45"/>
    <mergeCell ref="G44:G45"/>
    <mergeCell ref="E46:E47"/>
    <mergeCell ref="F46:F47"/>
    <mergeCell ref="G46:G47"/>
    <mergeCell ref="F69:F70"/>
    <mergeCell ref="E44:E45"/>
    <mergeCell ref="E48:E49"/>
    <mergeCell ref="F48:F49"/>
    <mergeCell ref="G48:G49"/>
    <mergeCell ref="E268:G268"/>
    <mergeCell ref="A262:A263"/>
    <mergeCell ref="A264:A265"/>
    <mergeCell ref="A162:A163"/>
    <mergeCell ref="A233:A234"/>
    <mergeCell ref="A222:A223"/>
    <mergeCell ref="B262:B263"/>
    <mergeCell ref="G166:G169"/>
    <mergeCell ref="G194:G196"/>
    <mergeCell ref="C243:C244"/>
    <mergeCell ref="C81:C82"/>
    <mergeCell ref="D81:D82"/>
    <mergeCell ref="E81:E82"/>
    <mergeCell ref="C90:C91"/>
    <mergeCell ref="D90:D91"/>
    <mergeCell ref="A95:A96"/>
    <mergeCell ref="A81:A82"/>
    <mergeCell ref="A88:A89"/>
    <mergeCell ref="B88:B89"/>
    <mergeCell ref="C95:C96"/>
    <mergeCell ref="A146:A147"/>
    <mergeCell ref="A74:A77"/>
    <mergeCell ref="A84:A85"/>
    <mergeCell ref="A69:A70"/>
    <mergeCell ref="A71:A72"/>
    <mergeCell ref="B69:B70"/>
    <mergeCell ref="B71:B72"/>
    <mergeCell ref="B74:B77"/>
    <mergeCell ref="A90:A91"/>
    <mergeCell ref="A78:A79"/>
    <mergeCell ref="A46:A47"/>
    <mergeCell ref="D46:D47"/>
    <mergeCell ref="A55:A57"/>
    <mergeCell ref="B55:B57"/>
    <mergeCell ref="C71:C72"/>
    <mergeCell ref="D71:D72"/>
    <mergeCell ref="C48:C49"/>
    <mergeCell ref="D48:D49"/>
    <mergeCell ref="D50:D52"/>
    <mergeCell ref="A58:A61"/>
    <mergeCell ref="K23:K26"/>
    <mergeCell ref="C23:C26"/>
    <mergeCell ref="D23:D26"/>
    <mergeCell ref="A11:K14"/>
    <mergeCell ref="F20:F22"/>
    <mergeCell ref="G20:G22"/>
    <mergeCell ref="J20:J22"/>
    <mergeCell ref="K20:K22"/>
    <mergeCell ref="F23:F26"/>
    <mergeCell ref="G23:G26"/>
    <mergeCell ref="E1:K8"/>
    <mergeCell ref="A20:A22"/>
    <mergeCell ref="B20:B22"/>
    <mergeCell ref="C29:C30"/>
    <mergeCell ref="D29:D30"/>
    <mergeCell ref="E29:E30"/>
    <mergeCell ref="C20:C22"/>
    <mergeCell ref="D20:D22"/>
    <mergeCell ref="E20:E22"/>
    <mergeCell ref="J23:J26"/>
    <mergeCell ref="B264:B265"/>
    <mergeCell ref="A236:A237"/>
    <mergeCell ref="A231:A232"/>
    <mergeCell ref="A101:A102"/>
    <mergeCell ref="A178:A180"/>
    <mergeCell ref="A185:A187"/>
    <mergeCell ref="A194:A196"/>
    <mergeCell ref="A212:A213"/>
    <mergeCell ref="A260:A261"/>
    <mergeCell ref="A240:A241"/>
    <mergeCell ref="B238:B239"/>
    <mergeCell ref="A215:A216"/>
    <mergeCell ref="A218:A219"/>
    <mergeCell ref="B191:B193"/>
    <mergeCell ref="B194:B196"/>
    <mergeCell ref="B185:B187"/>
    <mergeCell ref="A220:A221"/>
    <mergeCell ref="B236:B237"/>
    <mergeCell ref="B233:B234"/>
    <mergeCell ref="A191:A193"/>
    <mergeCell ref="B23:B26"/>
    <mergeCell ref="B31:B34"/>
    <mergeCell ref="A31:A34"/>
    <mergeCell ref="A29:A30"/>
    <mergeCell ref="A23:A26"/>
    <mergeCell ref="A228:A229"/>
    <mergeCell ref="B181:B184"/>
    <mergeCell ref="A181:A184"/>
    <mergeCell ref="A93:A94"/>
    <mergeCell ref="A48:A49"/>
    <mergeCell ref="E23:E26"/>
    <mergeCell ref="C31:C34"/>
    <mergeCell ref="D31:D34"/>
    <mergeCell ref="E31:E34"/>
    <mergeCell ref="E35:E38"/>
    <mergeCell ref="C35:C38"/>
    <mergeCell ref="D35:D38"/>
    <mergeCell ref="F29:F30"/>
    <mergeCell ref="G29:G30"/>
    <mergeCell ref="F31:F34"/>
    <mergeCell ref="G31:G34"/>
    <mergeCell ref="B166:B169"/>
    <mergeCell ref="B162:B163"/>
    <mergeCell ref="D144:D145"/>
    <mergeCell ref="E144:E145"/>
    <mergeCell ref="B154:B155"/>
    <mergeCell ref="B29:B30"/>
    <mergeCell ref="B243:B244"/>
    <mergeCell ref="B245:B247"/>
    <mergeCell ref="B240:B241"/>
    <mergeCell ref="E69:E70"/>
    <mergeCell ref="J29:J30"/>
    <mergeCell ref="B231:B232"/>
    <mergeCell ref="C231:C232"/>
    <mergeCell ref="D231:D232"/>
    <mergeCell ref="B220:B221"/>
    <mergeCell ref="F35:F38"/>
    <mergeCell ref="K29:K30"/>
    <mergeCell ref="J35:J38"/>
    <mergeCell ref="K35:K38"/>
    <mergeCell ref="J31:J34"/>
    <mergeCell ref="K31:K34"/>
    <mergeCell ref="C55:C57"/>
    <mergeCell ref="D55:D57"/>
    <mergeCell ref="E55:E57"/>
    <mergeCell ref="K55:K57"/>
    <mergeCell ref="G35:G38"/>
    <mergeCell ref="A44:A45"/>
    <mergeCell ref="C44:C45"/>
    <mergeCell ref="D44:D45"/>
    <mergeCell ref="C46:C47"/>
    <mergeCell ref="B170:B171"/>
    <mergeCell ref="D69:D70"/>
    <mergeCell ref="A159:A161"/>
    <mergeCell ref="A144:A145"/>
    <mergeCell ref="B144:B145"/>
    <mergeCell ref="C144:C145"/>
    <mergeCell ref="F262:F263"/>
    <mergeCell ref="G262:G263"/>
    <mergeCell ref="F215:F216"/>
    <mergeCell ref="E262:E263"/>
    <mergeCell ref="B228:B229"/>
    <mergeCell ref="C228:C229"/>
    <mergeCell ref="D228:D229"/>
    <mergeCell ref="D262:D263"/>
    <mergeCell ref="C262:C263"/>
    <mergeCell ref="B260:B261"/>
    <mergeCell ref="J262:J263"/>
    <mergeCell ref="K262:K263"/>
    <mergeCell ref="A35:A38"/>
    <mergeCell ref="B159:B161"/>
    <mergeCell ref="A166:A169"/>
    <mergeCell ref="A170:A171"/>
    <mergeCell ref="B44:B45"/>
    <mergeCell ref="B46:B47"/>
    <mergeCell ref="D220:D221"/>
    <mergeCell ref="J228:J229"/>
    <mergeCell ref="K228:K229"/>
    <mergeCell ref="F231:F232"/>
    <mergeCell ref="G231:G232"/>
    <mergeCell ref="J231:J232"/>
    <mergeCell ref="K231:K232"/>
    <mergeCell ref="E228:E229"/>
    <mergeCell ref="F228:F229"/>
    <mergeCell ref="G228:G229"/>
    <mergeCell ref="E231:E232"/>
    <mergeCell ref="B178:B180"/>
    <mergeCell ref="D181:D184"/>
    <mergeCell ref="E181:E184"/>
    <mergeCell ref="C215:C216"/>
    <mergeCell ref="D215:D216"/>
    <mergeCell ref="E215:E216"/>
    <mergeCell ref="B215:B216"/>
    <mergeCell ref="D205:D206"/>
    <mergeCell ref="E205:E206"/>
    <mergeCell ref="C191:C193"/>
    <mergeCell ref="B218:B219"/>
    <mergeCell ref="K220:K221"/>
    <mergeCell ref="C218:C219"/>
    <mergeCell ref="D218:D219"/>
    <mergeCell ref="E218:E219"/>
    <mergeCell ref="F218:F219"/>
    <mergeCell ref="G218:G219"/>
    <mergeCell ref="K218:K219"/>
    <mergeCell ref="C220:C221"/>
    <mergeCell ref="K212:K213"/>
    <mergeCell ref="G215:G216"/>
    <mergeCell ref="J215:J216"/>
    <mergeCell ref="K215:K216"/>
    <mergeCell ref="J218:J219"/>
    <mergeCell ref="B222:B223"/>
    <mergeCell ref="C222:C223"/>
    <mergeCell ref="D222:D223"/>
    <mergeCell ref="E222:E223"/>
    <mergeCell ref="F222:F223"/>
    <mergeCell ref="F144:F145"/>
    <mergeCell ref="J222:J223"/>
    <mergeCell ref="K222:K223"/>
    <mergeCell ref="B212:B213"/>
    <mergeCell ref="C212:C213"/>
    <mergeCell ref="D212:D213"/>
    <mergeCell ref="E212:E213"/>
    <mergeCell ref="F212:F213"/>
    <mergeCell ref="G212:G213"/>
    <mergeCell ref="J212:J213"/>
    <mergeCell ref="K142:K143"/>
    <mergeCell ref="N55:N57"/>
    <mergeCell ref="N59:N62"/>
    <mergeCell ref="F55:F57"/>
    <mergeCell ref="H55:H57"/>
    <mergeCell ref="A154:A155"/>
    <mergeCell ref="C154:C155"/>
    <mergeCell ref="D154:D155"/>
    <mergeCell ref="E154:E155"/>
    <mergeCell ref="F154:F155"/>
    <mergeCell ref="F139:F141"/>
    <mergeCell ref="K144:K145"/>
    <mergeCell ref="A142:A143"/>
    <mergeCell ref="B142:B143"/>
    <mergeCell ref="C142:C143"/>
    <mergeCell ref="D142:D143"/>
    <mergeCell ref="E142:E143"/>
    <mergeCell ref="F142:F143"/>
    <mergeCell ref="G142:G143"/>
    <mergeCell ref="J142:J143"/>
    <mergeCell ref="C137:C138"/>
    <mergeCell ref="D137:D138"/>
    <mergeCell ref="E137:E138"/>
    <mergeCell ref="A139:A141"/>
    <mergeCell ref="B139:B141"/>
    <mergeCell ref="C139:C141"/>
    <mergeCell ref="D139:D141"/>
    <mergeCell ref="E139:E141"/>
    <mergeCell ref="J134:J136"/>
    <mergeCell ref="K134:K136"/>
    <mergeCell ref="G137:G138"/>
    <mergeCell ref="J137:J138"/>
    <mergeCell ref="K137:K138"/>
    <mergeCell ref="G139:G141"/>
    <mergeCell ref="J139:J141"/>
    <mergeCell ref="K139:K141"/>
    <mergeCell ref="G134:G136"/>
    <mergeCell ref="A134:A136"/>
    <mergeCell ref="B134:B136"/>
    <mergeCell ref="C134:C136"/>
    <mergeCell ref="D134:D136"/>
    <mergeCell ref="E134:E136"/>
    <mergeCell ref="G189:G190"/>
    <mergeCell ref="F137:F138"/>
    <mergeCell ref="F134:F136"/>
    <mergeCell ref="A137:A138"/>
    <mergeCell ref="B137:B138"/>
    <mergeCell ref="A189:A190"/>
    <mergeCell ref="B189:B190"/>
    <mergeCell ref="C189:C190"/>
    <mergeCell ref="D189:D190"/>
    <mergeCell ref="E189:E190"/>
    <mergeCell ref="F189:F190"/>
    <mergeCell ref="A205:A206"/>
    <mergeCell ref="A207:A208"/>
    <mergeCell ref="B205:B206"/>
    <mergeCell ref="C205:C206"/>
    <mergeCell ref="B207:B208"/>
    <mergeCell ref="C207:C208"/>
    <mergeCell ref="F205:F206"/>
    <mergeCell ref="G205:G206"/>
    <mergeCell ref="J205:J206"/>
    <mergeCell ref="K205:K206"/>
    <mergeCell ref="D207:D208"/>
    <mergeCell ref="E207:E208"/>
    <mergeCell ref="F207:F208"/>
    <mergeCell ref="G207:G208"/>
    <mergeCell ref="J207:J208"/>
    <mergeCell ref="K207:K208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61" r:id="rId1"/>
  <headerFooter alignWithMargins="0">
    <oddHeader>&amp;C&amp;P</oddHeader>
  </headerFooter>
  <rowBreaks count="2" manualBreakCount="2">
    <brk id="85" max="10" man="1"/>
    <brk id="1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2014-01-09T06:18:17Z</cp:lastPrinted>
  <dcterms:created xsi:type="dcterms:W3CDTF">2002-10-24T07:52:32Z</dcterms:created>
  <dcterms:modified xsi:type="dcterms:W3CDTF">2014-01-09T06:18:40Z</dcterms:modified>
  <cp:category/>
  <cp:version/>
  <cp:contentType/>
  <cp:contentStatus/>
</cp:coreProperties>
</file>