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'РАЗДЕЛЫ'!$A$1:$J$227</definedName>
  </definedNames>
  <calcPr fullCalcOnLoad="1"/>
</workbook>
</file>

<file path=xl/sharedStrings.xml><?xml version="1.0" encoding="utf-8"?>
<sst xmlns="http://schemas.openxmlformats.org/spreadsheetml/2006/main" count="386" uniqueCount="188">
  <si>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</si>
  <si>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</si>
  <si>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</si>
  <si>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</si>
  <si>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</si>
  <si>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</si>
  <si>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</si>
  <si>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</si>
  <si>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</si>
  <si>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</si>
  <si>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</si>
  <si>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</si>
  <si>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</si>
  <si>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</si>
  <si>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</si>
  <si>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</si>
  <si>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</si>
  <si>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</si>
  <si>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</si>
  <si>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</si>
  <si>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</si>
  <si>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</si>
  <si>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</si>
  <si>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</si>
  <si>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</si>
  <si>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</si>
  <si>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</si>
  <si>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001  36 00</t>
  </si>
  <si>
    <t>001 36  00</t>
  </si>
  <si>
    <t>512 00 00</t>
  </si>
  <si>
    <t>512 97 00</t>
  </si>
  <si>
    <t>Культура</t>
  </si>
  <si>
    <t>Общегосударственные вопросы</t>
  </si>
  <si>
    <t>Другие общегосударственные вопросы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</si>
  <si>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</si>
  <si>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</si>
  <si>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</si>
  <si>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431 01 00</t>
  </si>
  <si>
    <t>450 85 00</t>
  </si>
  <si>
    <t>202 00 00</t>
  </si>
  <si>
    <t>001 00 00</t>
  </si>
  <si>
    <t>Центральный аппарат</t>
  </si>
  <si>
    <t>431 00 00</t>
  </si>
  <si>
    <t>450 00 00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</si>
  <si>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</si>
  <si>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</si>
  <si>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</si>
  <si>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</si>
  <si>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</si>
  <si>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001 38 00</t>
  </si>
  <si>
    <t>202 67 00</t>
  </si>
  <si>
    <t>Глава муниципального образования</t>
  </si>
  <si>
    <t>002 03 00</t>
  </si>
  <si>
    <t>ВСЕГО РАСХОДОВ: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</si>
  <si>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</si>
  <si>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</si>
  <si>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</si>
  <si>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</si>
  <si>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002 00 00</t>
  </si>
  <si>
    <t>002 04 00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</si>
  <si>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</si>
  <si>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</si>
  <si>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</si>
  <si>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</si>
  <si>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</si>
  <si>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</si>
  <si>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</si>
  <si>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</si>
  <si>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</si>
  <si>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</si>
  <si>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</si>
  <si>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</si>
  <si>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</si>
  <si>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</si>
  <si>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</si>
  <si>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</si>
  <si>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</si>
  <si>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</si>
  <si>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</si>
  <si>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</si>
  <si>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</si>
  <si>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</si>
  <si>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</si>
  <si>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</si>
  <si>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</si>
  <si>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351 00 00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</si>
  <si>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</si>
  <si>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</si>
  <si>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</si>
  <si>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</si>
  <si>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</si>
  <si>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</si>
  <si>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>350 02 00</t>
  </si>
  <si>
    <t>Благоустройство</t>
  </si>
  <si>
    <t>600 00 00</t>
  </si>
  <si>
    <t>Уличное освещение</t>
  </si>
  <si>
    <t>600 01 00</t>
  </si>
  <si>
    <t xml:space="preserve">Организация и содержание мест захоронения </t>
  </si>
  <si>
    <t>600 04 00</t>
  </si>
  <si>
    <t>Озеленение</t>
  </si>
  <si>
    <t>600 03 00</t>
  </si>
  <si>
    <t>600 05 00</t>
  </si>
  <si>
    <t>Коммунальное хозяйство</t>
  </si>
  <si>
    <t>351 02 00</t>
  </si>
  <si>
    <t>351 03 00</t>
  </si>
  <si>
    <t>351 06 00</t>
  </si>
  <si>
    <t>070 05 00</t>
  </si>
  <si>
    <t>Резервные фонды</t>
  </si>
  <si>
    <t>Резервные фонды местных администраций</t>
  </si>
  <si>
    <t>070 00 00</t>
  </si>
  <si>
    <t xml:space="preserve">Резервные фонды </t>
  </si>
  <si>
    <t>Культура, кинематография, средства массовой информации</t>
  </si>
  <si>
    <t>Дворцы и дома культуры</t>
  </si>
  <si>
    <t>44000000</t>
  </si>
  <si>
    <t>Обеспечение деятельности подведомственных учреждений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</si>
  <si>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</si>
  <si>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</si>
  <si>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</si>
  <si>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</si>
  <si>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</si>
  <si>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</si>
  <si>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</si>
  <si>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</si>
  <si>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</si>
  <si>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</si>
  <si>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</si>
  <si>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</si>
  <si>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</si>
  <si>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</si>
  <si>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</si>
  <si>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</si>
  <si>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</si>
  <si>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</si>
  <si>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</si>
  <si>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Дорожное хозяйство</t>
  </si>
  <si>
    <t>Поддержка дорожного хозяйства</t>
  </si>
  <si>
    <t>Национальная экономика</t>
  </si>
  <si>
    <t>522 34 00</t>
  </si>
  <si>
    <t>440 99 00</t>
  </si>
  <si>
    <t>315 02 00</t>
  </si>
  <si>
    <t>315 00 00</t>
  </si>
  <si>
    <t>999 00 00</t>
  </si>
  <si>
    <t>090 01 00</t>
  </si>
  <si>
    <t>090 00 00</t>
  </si>
  <si>
    <t>851</t>
  </si>
  <si>
    <t>Уплата налога на имущество организаций и земельного налога</t>
  </si>
  <si>
    <t>350 04 00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</si>
  <si>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</si>
  <si>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</si>
  <si>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</si>
  <si>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</si>
  <si>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</si>
  <si>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</si>
  <si>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</si>
  <si>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</si>
  <si>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</si>
  <si>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</si>
  <si>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Руководство и управление в сфере установленных функций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</si>
  <si>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</si>
  <si>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</si>
  <si>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Функционирование органов в сфере национальной  безопасности и правоохранительной деятельности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</si>
  <si>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</si>
  <si>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</si>
  <si>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</si>
  <si>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юридическим лицам(кроме муниципальных учреждений) и физическим лицам-производителям товаров, работ, услуг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</si>
  <si>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</si>
  <si>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</si>
  <si>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здравоохранения, спорта и физической культуры,туризма</t>
  </si>
  <si>
    <t>Прочие мероприятия по благоустройству городских округов и поселений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</si>
  <si>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</si>
  <si>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</si>
  <si>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521 00 00</t>
  </si>
  <si>
    <t>521 01 00</t>
  </si>
  <si>
    <t>Межбюджетные трансферты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</si>
  <si>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</si>
  <si>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Компенсация выпадающих доходов организациям, предоставляющим населению услуги общественных бань </t>
  </si>
  <si>
    <t>Увековечение памяти погибших при защите Отечества</t>
  </si>
  <si>
    <t>Субсидии из бюджетов поселений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</si>
  <si>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</si>
  <si>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</si>
  <si>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</si>
  <si>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521 02 00</t>
  </si>
  <si>
    <t>Иные межбюджетные трансферты</t>
  </si>
  <si>
    <t>540</t>
  </si>
  <si>
    <t>Распределение бюджетных ассигнований на 2013-2015 год по разделам и подразделам, целевым статьям и видам расходов классификации расходов бюджета</t>
  </si>
  <si>
    <t>2013</t>
  </si>
  <si>
    <t>Приложение 4 к Решению Совета депутатов Савинского сельского поселения от  ноября 2012 г. №  "О бюджете Савинского сельского поселения на 2013 год и плановый период 2014-2015 годов"</t>
  </si>
  <si>
    <t>Иные межбюджетные трансферты из бюджетов поселений бюджетам муниципальных районов на осуществление полномочий по внешнему муниципальному финансовому контролю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</si>
</sst>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0" xfId="0" applyNumberFormat="1" applyFont="1" applyFill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/>
    </xf>
    <xf numFmtId="180" fontId="9" fillId="33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80" fontId="9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169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7"/>
  <sheetViews>
    <sheetView tabSelected="1" zoomScaleSheetLayoutView="75" zoomScalePageLayoutView="0" workbookViewId="0" topLeftCell="A71">
      <selection activeCell="A63" sqref="A63:A65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05" t="s">
        <v>186</v>
      </c>
      <c r="E1" s="105"/>
      <c r="F1" s="105"/>
      <c r="G1" s="105"/>
      <c r="H1" s="105"/>
      <c r="I1" s="105"/>
      <c r="J1" s="106"/>
      <c r="K1" s="52"/>
      <c r="L1" s="61"/>
      <c r="M1" s="14"/>
      <c r="N1" s="14"/>
      <c r="O1" s="14"/>
      <c r="P1" s="14"/>
      <c r="Q1" s="14"/>
      <c r="R1" s="15"/>
    </row>
    <row r="2" spans="4:18" ht="14.25" customHeight="1">
      <c r="D2" s="105"/>
      <c r="E2" s="105"/>
      <c r="F2" s="105"/>
      <c r="G2" s="105"/>
      <c r="H2" s="105"/>
      <c r="I2" s="105"/>
      <c r="J2" s="106"/>
      <c r="K2" s="69"/>
      <c r="L2" s="62"/>
      <c r="M2" s="57"/>
      <c r="N2" s="57"/>
      <c r="O2" s="57"/>
      <c r="P2" s="57"/>
      <c r="Q2" s="57"/>
      <c r="R2" s="15"/>
    </row>
    <row r="3" spans="4:18" ht="14.25" customHeight="1">
      <c r="D3" s="105"/>
      <c r="E3" s="105"/>
      <c r="F3" s="105"/>
      <c r="G3" s="105"/>
      <c r="H3" s="105"/>
      <c r="I3" s="105"/>
      <c r="J3" s="106"/>
      <c r="K3" s="69"/>
      <c r="L3" s="63"/>
      <c r="M3" s="58"/>
      <c r="N3" s="58"/>
      <c r="O3" s="58"/>
      <c r="P3" s="58"/>
      <c r="Q3" s="58"/>
      <c r="R3" s="15"/>
    </row>
    <row r="4" spans="4:18" ht="14.25" customHeight="1">
      <c r="D4" s="105"/>
      <c r="E4" s="105"/>
      <c r="F4" s="105"/>
      <c r="G4" s="105"/>
      <c r="H4" s="105"/>
      <c r="I4" s="105"/>
      <c r="J4" s="106"/>
      <c r="K4" s="69"/>
      <c r="L4" s="63"/>
      <c r="M4" s="58"/>
      <c r="N4" s="58"/>
      <c r="O4" s="58"/>
      <c r="P4" s="58"/>
      <c r="Q4" s="58"/>
      <c r="R4" s="15"/>
    </row>
    <row r="5" spans="4:18" ht="14.25" customHeight="1">
      <c r="D5" s="105"/>
      <c r="E5" s="105"/>
      <c r="F5" s="105"/>
      <c r="G5" s="105"/>
      <c r="H5" s="105"/>
      <c r="I5" s="105"/>
      <c r="J5" s="106"/>
      <c r="K5" s="69"/>
      <c r="L5" s="63"/>
      <c r="M5" s="58"/>
      <c r="N5" s="58"/>
      <c r="O5" s="58"/>
      <c r="P5" s="58"/>
      <c r="Q5" s="58"/>
      <c r="R5" s="15"/>
    </row>
    <row r="6" spans="2:18" ht="14.25" customHeight="1">
      <c r="B6" s="1"/>
      <c r="C6" s="31"/>
      <c r="D6" s="105"/>
      <c r="E6" s="105"/>
      <c r="F6" s="105"/>
      <c r="G6" s="105"/>
      <c r="H6" s="105"/>
      <c r="I6" s="105"/>
      <c r="J6" s="106"/>
      <c r="K6" s="69"/>
      <c r="L6" s="63"/>
      <c r="M6" s="58"/>
      <c r="N6" s="58"/>
      <c r="O6" s="58"/>
      <c r="P6" s="58"/>
      <c r="Q6" s="58"/>
      <c r="R6" s="15"/>
    </row>
    <row r="7" spans="2:18" ht="14.25" customHeight="1">
      <c r="B7" s="1"/>
      <c r="C7" s="31"/>
      <c r="D7" s="105"/>
      <c r="E7" s="105"/>
      <c r="F7" s="105"/>
      <c r="G7" s="105"/>
      <c r="H7" s="105"/>
      <c r="I7" s="105"/>
      <c r="J7" s="106"/>
      <c r="K7" s="70"/>
      <c r="L7" s="64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05"/>
      <c r="E8" s="105"/>
      <c r="F8" s="105"/>
      <c r="G8" s="105"/>
      <c r="H8" s="105"/>
      <c r="I8" s="105"/>
      <c r="J8" s="106"/>
      <c r="K8" s="70"/>
      <c r="L8" s="64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70"/>
      <c r="L9" s="64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65"/>
      <c r="M10" s="17"/>
      <c r="N10" s="17"/>
      <c r="O10" s="17"/>
      <c r="P10" s="17"/>
      <c r="Q10" s="17"/>
      <c r="R10" s="15"/>
    </row>
    <row r="11" spans="1:18" s="7" customFormat="1" ht="14.25" customHeight="1">
      <c r="A11" s="108" t="s">
        <v>184</v>
      </c>
      <c r="B11" s="108"/>
      <c r="C11" s="108"/>
      <c r="D11" s="108"/>
      <c r="E11" s="108"/>
      <c r="F11" s="108"/>
      <c r="G11" s="108"/>
      <c r="H11" s="108"/>
      <c r="I11" s="108"/>
      <c r="J11" s="109"/>
      <c r="K11" s="71"/>
      <c r="L11" s="66"/>
      <c r="M11" s="18"/>
      <c r="N11" s="18"/>
      <c r="O11" s="18"/>
      <c r="P11" s="18"/>
      <c r="Q11" s="18"/>
      <c r="R11" s="19"/>
    </row>
    <row r="12" spans="1:18" s="7" customFormat="1" ht="14.2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9"/>
      <c r="K12" s="71"/>
      <c r="L12" s="66"/>
      <c r="M12" s="18"/>
      <c r="N12" s="18"/>
      <c r="O12" s="18"/>
      <c r="P12" s="18"/>
      <c r="Q12" s="18"/>
      <c r="R12" s="19"/>
    </row>
    <row r="13" spans="1:18" s="7" customFormat="1" ht="14.2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9"/>
      <c r="K13" s="71"/>
      <c r="L13" s="66"/>
      <c r="M13" s="18"/>
      <c r="N13" s="18"/>
      <c r="O13" s="18"/>
      <c r="P13" s="18"/>
      <c r="Q13" s="18"/>
      <c r="R13" s="19"/>
    </row>
    <row r="14" spans="1:18" s="7" customFormat="1" ht="14.2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9"/>
      <c r="K14" s="71"/>
      <c r="L14" s="66"/>
      <c r="M14" s="18"/>
      <c r="N14" s="18"/>
      <c r="O14" s="18"/>
      <c r="P14" s="18"/>
      <c r="Q14" s="18"/>
      <c r="R14" s="19"/>
    </row>
    <row r="15" spans="6:18" ht="14.25" customHeight="1">
      <c r="F15" s="48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48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79" t="s">
        <v>9</v>
      </c>
      <c r="B17" s="32" t="s">
        <v>13</v>
      </c>
      <c r="C17" s="33" t="s">
        <v>14</v>
      </c>
      <c r="D17" s="33" t="s">
        <v>15</v>
      </c>
      <c r="E17" s="33" t="s">
        <v>16</v>
      </c>
      <c r="F17" s="33" t="s">
        <v>185</v>
      </c>
      <c r="G17" s="34" t="s">
        <v>62</v>
      </c>
      <c r="H17" s="34" t="s">
        <v>63</v>
      </c>
      <c r="I17" s="34">
        <v>2014</v>
      </c>
      <c r="J17" s="56">
        <v>2015</v>
      </c>
      <c r="K17" s="72"/>
      <c r="L17" s="28"/>
      <c r="M17" s="11"/>
      <c r="N17" s="11"/>
      <c r="O17" s="11"/>
      <c r="P17" s="11"/>
      <c r="Q17" s="11"/>
      <c r="R17" s="15"/>
    </row>
    <row r="18" spans="1:18" s="4" customFormat="1" ht="14.25" customHeight="1">
      <c r="A18" s="41" t="s">
        <v>32</v>
      </c>
      <c r="B18" s="60" t="s">
        <v>17</v>
      </c>
      <c r="C18" s="60"/>
      <c r="D18" s="60"/>
      <c r="E18" s="60"/>
      <c r="F18" s="80">
        <f>F19+F30+F67+F71+F59</f>
        <v>3986</v>
      </c>
      <c r="G18" s="80" t="e">
        <f>G21+#REF!+#REF!+G33+#REF!++#REF!+#REF!+#REF!+G71</f>
        <v>#REF!</v>
      </c>
      <c r="H18" s="80" t="e">
        <f>H21+#REF!+#REF!+H33+#REF!++#REF!+#REF!+#REF!+H71</f>
        <v>#REF!</v>
      </c>
      <c r="I18" s="80">
        <f>I19+I30+I67+I71+I59</f>
        <v>4508</v>
      </c>
      <c r="J18" s="80">
        <f>J19+J30+J67+J71+J59</f>
        <v>5253</v>
      </c>
      <c r="K18" s="73"/>
      <c r="L18" s="39"/>
      <c r="M18" s="40"/>
      <c r="N18" s="40"/>
      <c r="O18" s="40"/>
      <c r="P18" s="40"/>
      <c r="Q18" s="40"/>
      <c r="R18" s="26"/>
    </row>
    <row r="19" spans="1:18" ht="14.25" customHeight="1">
      <c r="A19" s="107" t="s">
        <v>147</v>
      </c>
      <c r="B19" s="96" t="str">
        <f>B$18</f>
        <v>01</v>
      </c>
      <c r="C19" s="96" t="s">
        <v>18</v>
      </c>
      <c r="D19" s="95"/>
      <c r="E19" s="95"/>
      <c r="F19" s="97">
        <f>F22</f>
        <v>605.5</v>
      </c>
      <c r="G19" s="82"/>
      <c r="H19" s="82"/>
      <c r="I19" s="97">
        <f>I22</f>
        <v>605.5</v>
      </c>
      <c r="J19" s="99">
        <f>J22</f>
        <v>634.5</v>
      </c>
      <c r="K19" s="30"/>
      <c r="L19" s="27"/>
      <c r="M19" s="20"/>
      <c r="N19" s="20"/>
      <c r="O19" s="20"/>
      <c r="P19" s="20"/>
      <c r="Q19" s="20"/>
      <c r="R19" s="15"/>
    </row>
    <row r="20" spans="1:18" ht="14.25" customHeight="1">
      <c r="A20" s="107"/>
      <c r="B20" s="96"/>
      <c r="C20" s="96"/>
      <c r="D20" s="95"/>
      <c r="E20" s="95"/>
      <c r="F20" s="97"/>
      <c r="G20" s="82"/>
      <c r="H20" s="82"/>
      <c r="I20" s="97"/>
      <c r="J20" s="99"/>
      <c r="K20" s="30"/>
      <c r="L20" s="27"/>
      <c r="M20" s="20"/>
      <c r="N20" s="20"/>
      <c r="O20" s="20"/>
      <c r="P20" s="20"/>
      <c r="Q20" s="20"/>
      <c r="R20" s="15"/>
    </row>
    <row r="21" spans="1:18" s="2" customFormat="1" ht="21" customHeight="1">
      <c r="A21" s="107"/>
      <c r="B21" s="96"/>
      <c r="C21" s="96"/>
      <c r="D21" s="95"/>
      <c r="E21" s="95"/>
      <c r="F21" s="97"/>
      <c r="G21" s="80">
        <f>G25</f>
        <v>0</v>
      </c>
      <c r="H21" s="80">
        <f>H25</f>
        <v>0</v>
      </c>
      <c r="I21" s="97"/>
      <c r="J21" s="99"/>
      <c r="K21" s="72"/>
      <c r="L21" s="28"/>
      <c r="M21" s="11"/>
      <c r="N21" s="11"/>
      <c r="O21" s="11"/>
      <c r="P21" s="11"/>
      <c r="Q21" s="11"/>
      <c r="R21" s="22"/>
    </row>
    <row r="22" spans="1:18" s="8" customFormat="1" ht="14.25" customHeight="1">
      <c r="A22" s="104" t="s">
        <v>148</v>
      </c>
      <c r="B22" s="95" t="str">
        <f>B$18</f>
        <v>01</v>
      </c>
      <c r="C22" s="95" t="str">
        <f>C$19</f>
        <v>02</v>
      </c>
      <c r="D22" s="95" t="s">
        <v>58</v>
      </c>
      <c r="E22" s="96"/>
      <c r="F22" s="94">
        <f>F26</f>
        <v>605.5</v>
      </c>
      <c r="G22" s="80"/>
      <c r="H22" s="80"/>
      <c r="I22" s="102">
        <f>I26</f>
        <v>605.5</v>
      </c>
      <c r="J22" s="103">
        <f>J26</f>
        <v>634.5</v>
      </c>
      <c r="K22" s="72"/>
      <c r="L22" s="28"/>
      <c r="M22" s="11"/>
      <c r="N22" s="11"/>
      <c r="O22" s="11"/>
      <c r="P22" s="11"/>
      <c r="Q22" s="11"/>
      <c r="R22" s="21"/>
    </row>
    <row r="23" spans="1:18" s="8" customFormat="1" ht="14.25" customHeight="1">
      <c r="A23" s="104"/>
      <c r="B23" s="95"/>
      <c r="C23" s="95"/>
      <c r="D23" s="95"/>
      <c r="E23" s="96"/>
      <c r="F23" s="94"/>
      <c r="G23" s="80"/>
      <c r="H23" s="80"/>
      <c r="I23" s="102"/>
      <c r="J23" s="103"/>
      <c r="K23" s="72"/>
      <c r="L23" s="28"/>
      <c r="M23" s="11"/>
      <c r="N23" s="11"/>
      <c r="O23" s="11"/>
      <c r="P23" s="11"/>
      <c r="Q23" s="11"/>
      <c r="R23" s="21"/>
    </row>
    <row r="24" spans="1:18" s="8" customFormat="1" ht="14.25" customHeight="1">
      <c r="A24" s="104"/>
      <c r="B24" s="95"/>
      <c r="C24" s="95"/>
      <c r="D24" s="95"/>
      <c r="E24" s="96"/>
      <c r="F24" s="94"/>
      <c r="G24" s="80"/>
      <c r="H24" s="80"/>
      <c r="I24" s="102"/>
      <c r="J24" s="103"/>
      <c r="K24" s="72"/>
      <c r="L24" s="28"/>
      <c r="M24" s="11"/>
      <c r="N24" s="11"/>
      <c r="O24" s="11"/>
      <c r="P24" s="11"/>
      <c r="Q24" s="11"/>
      <c r="R24" s="21"/>
    </row>
    <row r="25" spans="1:18" ht="24" customHeight="1">
      <c r="A25" s="104"/>
      <c r="B25" s="95"/>
      <c r="C25" s="95"/>
      <c r="D25" s="95"/>
      <c r="E25" s="96"/>
      <c r="F25" s="94"/>
      <c r="G25" s="82">
        <f>G26</f>
        <v>0</v>
      </c>
      <c r="H25" s="82">
        <f>H26</f>
        <v>0</v>
      </c>
      <c r="I25" s="102"/>
      <c r="J25" s="103"/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44" t="s">
        <v>51</v>
      </c>
      <c r="B26" s="36" t="str">
        <f>B$18</f>
        <v>01</v>
      </c>
      <c r="C26" s="36" t="str">
        <f>C$19</f>
        <v>02</v>
      </c>
      <c r="D26" s="36" t="s">
        <v>52</v>
      </c>
      <c r="E26" s="36"/>
      <c r="F26" s="82">
        <f>F27+F28</f>
        <v>605.5</v>
      </c>
      <c r="G26" s="82">
        <f>G27</f>
        <v>0</v>
      </c>
      <c r="H26" s="82">
        <f>H27</f>
        <v>0</v>
      </c>
      <c r="I26" s="84">
        <f>I27+I28</f>
        <v>605.5</v>
      </c>
      <c r="J26" s="85">
        <f>J27+J28</f>
        <v>634.5</v>
      </c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46" t="s">
        <v>118</v>
      </c>
      <c r="B27" s="36" t="str">
        <f>B$18</f>
        <v>01</v>
      </c>
      <c r="C27" s="36" t="str">
        <f>C$19</f>
        <v>02</v>
      </c>
      <c r="D27" s="36" t="s">
        <v>52</v>
      </c>
      <c r="E27" s="36" t="s">
        <v>119</v>
      </c>
      <c r="F27" s="82">
        <v>561</v>
      </c>
      <c r="G27" s="83"/>
      <c r="H27" s="83"/>
      <c r="I27" s="85">
        <v>561</v>
      </c>
      <c r="J27" s="85">
        <v>590</v>
      </c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00" t="s">
        <v>150</v>
      </c>
      <c r="B28" s="95" t="str">
        <f>B$18</f>
        <v>01</v>
      </c>
      <c r="C28" s="95" t="str">
        <f>C$19</f>
        <v>02</v>
      </c>
      <c r="D28" s="95" t="s">
        <v>52</v>
      </c>
      <c r="E28" s="95" t="s">
        <v>121</v>
      </c>
      <c r="F28" s="94">
        <v>44.5</v>
      </c>
      <c r="G28" s="83"/>
      <c r="H28" s="83"/>
      <c r="I28" s="98">
        <v>44.5</v>
      </c>
      <c r="J28" s="98">
        <v>44.5</v>
      </c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00"/>
      <c r="B29" s="95"/>
      <c r="C29" s="95"/>
      <c r="D29" s="95"/>
      <c r="E29" s="95"/>
      <c r="F29" s="94"/>
      <c r="G29" s="83"/>
      <c r="H29" s="83"/>
      <c r="I29" s="98"/>
      <c r="J29" s="98"/>
      <c r="K29" s="30"/>
      <c r="L29" s="27"/>
      <c r="M29" s="20"/>
      <c r="N29" s="20"/>
      <c r="O29" s="20"/>
      <c r="P29" s="20"/>
      <c r="Q29" s="20"/>
      <c r="R29" s="15"/>
    </row>
    <row r="30" spans="1:18" s="8" customFormat="1" ht="14.25" customHeight="1">
      <c r="A30" s="101" t="s">
        <v>149</v>
      </c>
      <c r="B30" s="96" t="str">
        <f>B$18</f>
        <v>01</v>
      </c>
      <c r="C30" s="96" t="s">
        <v>24</v>
      </c>
      <c r="D30" s="96"/>
      <c r="E30" s="96"/>
      <c r="F30" s="97">
        <f>F34</f>
        <v>3159.5</v>
      </c>
      <c r="G30" s="81"/>
      <c r="H30" s="81"/>
      <c r="I30" s="97">
        <f>I34</f>
        <v>3450.5</v>
      </c>
      <c r="J30" s="99">
        <f>J34</f>
        <v>3657.5</v>
      </c>
      <c r="K30" s="72"/>
      <c r="L30" s="28"/>
      <c r="M30" s="11"/>
      <c r="N30" s="11"/>
      <c r="O30" s="11"/>
      <c r="P30" s="11"/>
      <c r="Q30" s="11"/>
      <c r="R30" s="21"/>
    </row>
    <row r="31" spans="1:18" ht="14.25" customHeight="1">
      <c r="A31" s="101"/>
      <c r="B31" s="96"/>
      <c r="C31" s="96"/>
      <c r="D31" s="96"/>
      <c r="E31" s="96"/>
      <c r="F31" s="97"/>
      <c r="G31" s="83"/>
      <c r="H31" s="83"/>
      <c r="I31" s="97"/>
      <c r="J31" s="99"/>
      <c r="K31" s="30"/>
      <c r="L31" s="27"/>
      <c r="M31" s="20"/>
      <c r="N31" s="20"/>
      <c r="O31" s="20"/>
      <c r="P31" s="20"/>
      <c r="Q31" s="20"/>
      <c r="R31" s="15"/>
    </row>
    <row r="32" spans="1:18" ht="14.25" customHeight="1">
      <c r="A32" s="101"/>
      <c r="B32" s="96"/>
      <c r="C32" s="96"/>
      <c r="D32" s="96"/>
      <c r="E32" s="96"/>
      <c r="F32" s="97"/>
      <c r="G32" s="83"/>
      <c r="H32" s="83"/>
      <c r="I32" s="97"/>
      <c r="J32" s="99"/>
      <c r="K32" s="30"/>
      <c r="L32" s="27"/>
      <c r="M32" s="20"/>
      <c r="N32" s="20"/>
      <c r="O32" s="20"/>
      <c r="P32" s="20"/>
      <c r="Q32" s="20"/>
      <c r="R32" s="15"/>
    </row>
    <row r="33" spans="1:18" s="2" customFormat="1" ht="20.25" customHeight="1">
      <c r="A33" s="101"/>
      <c r="B33" s="96"/>
      <c r="C33" s="96"/>
      <c r="D33" s="96"/>
      <c r="E33" s="96"/>
      <c r="F33" s="97"/>
      <c r="G33" s="80" t="e">
        <f>G37</f>
        <v>#REF!</v>
      </c>
      <c r="H33" s="80" t="e">
        <f>H37</f>
        <v>#REF!</v>
      </c>
      <c r="I33" s="97"/>
      <c r="J33" s="99"/>
      <c r="K33" s="72"/>
      <c r="L33" s="28"/>
      <c r="M33" s="11"/>
      <c r="N33" s="11"/>
      <c r="O33" s="11"/>
      <c r="P33" s="11"/>
      <c r="Q33" s="11"/>
      <c r="R33" s="22"/>
    </row>
    <row r="34" spans="1:18" s="8" customFormat="1" ht="14.25" customHeight="1">
      <c r="A34" s="100" t="s">
        <v>148</v>
      </c>
      <c r="B34" s="95" t="str">
        <f>B$18</f>
        <v>01</v>
      </c>
      <c r="C34" s="95" t="s">
        <v>24</v>
      </c>
      <c r="D34" s="95" t="s">
        <v>58</v>
      </c>
      <c r="E34" s="96"/>
      <c r="F34" s="94">
        <f>F38</f>
        <v>3159.5</v>
      </c>
      <c r="G34" s="80"/>
      <c r="H34" s="80"/>
      <c r="I34" s="94">
        <f>I38</f>
        <v>3450.5</v>
      </c>
      <c r="J34" s="98">
        <f>J38</f>
        <v>3657.5</v>
      </c>
      <c r="K34" s="72"/>
      <c r="L34" s="28"/>
      <c r="M34" s="11"/>
      <c r="N34" s="11"/>
      <c r="O34" s="11"/>
      <c r="P34" s="11"/>
      <c r="Q34" s="11"/>
      <c r="R34" s="21"/>
    </row>
    <row r="35" spans="1:18" s="8" customFormat="1" ht="14.25" customHeight="1">
      <c r="A35" s="100"/>
      <c r="B35" s="95"/>
      <c r="C35" s="95"/>
      <c r="D35" s="95"/>
      <c r="E35" s="96"/>
      <c r="F35" s="94"/>
      <c r="G35" s="80"/>
      <c r="H35" s="80"/>
      <c r="I35" s="94"/>
      <c r="J35" s="98"/>
      <c r="K35" s="72"/>
      <c r="L35" s="28"/>
      <c r="M35" s="11"/>
      <c r="N35" s="11"/>
      <c r="O35" s="11"/>
      <c r="P35" s="11"/>
      <c r="Q35" s="11"/>
      <c r="R35" s="21"/>
    </row>
    <row r="36" spans="1:18" s="8" customFormat="1" ht="14.25" customHeight="1">
      <c r="A36" s="100"/>
      <c r="B36" s="95"/>
      <c r="C36" s="95"/>
      <c r="D36" s="95"/>
      <c r="E36" s="96"/>
      <c r="F36" s="94"/>
      <c r="G36" s="80"/>
      <c r="H36" s="80"/>
      <c r="I36" s="94"/>
      <c r="J36" s="98"/>
      <c r="K36" s="72"/>
      <c r="L36" s="28"/>
      <c r="M36" s="11"/>
      <c r="N36" s="11"/>
      <c r="O36" s="11"/>
      <c r="P36" s="11"/>
      <c r="Q36" s="11"/>
      <c r="R36" s="21"/>
    </row>
    <row r="37" spans="1:18" ht="20.25" customHeight="1">
      <c r="A37" s="100"/>
      <c r="B37" s="95"/>
      <c r="C37" s="95"/>
      <c r="D37" s="95"/>
      <c r="E37" s="96"/>
      <c r="F37" s="94"/>
      <c r="G37" s="82" t="e">
        <f>#REF!+G38</f>
        <v>#REF!</v>
      </c>
      <c r="H37" s="82" t="e">
        <f>#REF!+H38</f>
        <v>#REF!</v>
      </c>
      <c r="I37" s="94"/>
      <c r="J37" s="98"/>
      <c r="K37" s="30"/>
      <c r="L37" s="27"/>
      <c r="M37" s="20"/>
      <c r="N37" s="20"/>
      <c r="O37" s="20"/>
      <c r="P37" s="20"/>
      <c r="Q37" s="20"/>
      <c r="R37" s="15"/>
    </row>
    <row r="38" spans="1:18" s="3" customFormat="1" ht="14.25" customHeight="1">
      <c r="A38" s="35" t="s">
        <v>41</v>
      </c>
      <c r="B38" s="36" t="str">
        <f>B$18</f>
        <v>01</v>
      </c>
      <c r="C38" s="36" t="s">
        <v>24</v>
      </c>
      <c r="D38" s="36" t="s">
        <v>59</v>
      </c>
      <c r="E38" s="36"/>
      <c r="F38" s="82">
        <f>F39+F43+F45+F47+F49+F50+F51</f>
        <v>3159.5</v>
      </c>
      <c r="G38" s="82">
        <f>G39</f>
        <v>0</v>
      </c>
      <c r="H38" s="82">
        <f>H39</f>
        <v>0</v>
      </c>
      <c r="I38" s="82">
        <f>I39+I43+I45+I47+I49+I50+I51</f>
        <v>3450.5</v>
      </c>
      <c r="J38" s="82">
        <f>J39+J43+J45+J47+J49+J50+J51</f>
        <v>3657.5</v>
      </c>
      <c r="K38" s="30"/>
      <c r="L38" s="27"/>
      <c r="M38" s="20"/>
      <c r="N38" s="20"/>
      <c r="O38" s="20"/>
      <c r="P38" s="20"/>
      <c r="Q38" s="20"/>
      <c r="R38" s="23"/>
    </row>
    <row r="39" spans="1:18" s="3" customFormat="1" ht="18.75" customHeight="1">
      <c r="A39" s="46" t="s">
        <v>118</v>
      </c>
      <c r="B39" s="36" t="str">
        <f>B$18</f>
        <v>01</v>
      </c>
      <c r="C39" s="36" t="s">
        <v>24</v>
      </c>
      <c r="D39" s="36" t="str">
        <f>D38</f>
        <v>002 04 00</v>
      </c>
      <c r="E39" s="36" t="s">
        <v>119</v>
      </c>
      <c r="F39" s="82">
        <v>2479</v>
      </c>
      <c r="G39" s="83"/>
      <c r="H39" s="83"/>
      <c r="I39" s="83">
        <v>2503</v>
      </c>
      <c r="J39" s="83">
        <v>2650</v>
      </c>
      <c r="K39" s="30"/>
      <c r="L39" s="27"/>
      <c r="M39" s="20"/>
      <c r="N39" s="20"/>
      <c r="O39" s="20"/>
      <c r="P39" s="20"/>
      <c r="Q39" s="20"/>
      <c r="R39" s="23"/>
    </row>
    <row r="40" spans="1:18" s="5" customFormat="1" ht="14.25" customHeight="1" hidden="1">
      <c r="A40" s="47" t="s">
        <v>57</v>
      </c>
      <c r="B40" s="36"/>
      <c r="C40" s="36"/>
      <c r="D40" s="36"/>
      <c r="E40" s="36"/>
      <c r="F40" s="82"/>
      <c r="G40" s="83"/>
      <c r="H40" s="83"/>
      <c r="I40" s="83"/>
      <c r="J40" s="83"/>
      <c r="K40" s="74"/>
      <c r="L40" s="67"/>
      <c r="M40" s="24"/>
      <c r="N40" s="24"/>
      <c r="O40" s="24"/>
      <c r="P40" s="24"/>
      <c r="Q40" s="24"/>
      <c r="R40" s="25"/>
    </row>
    <row r="41" spans="1:18" ht="14.25" customHeight="1" hidden="1">
      <c r="A41" s="46" t="s">
        <v>54</v>
      </c>
      <c r="B41" s="36" t="str">
        <f>B$18</f>
        <v>01</v>
      </c>
      <c r="C41" s="36" t="e">
        <f>#REF!</f>
        <v>#REF!</v>
      </c>
      <c r="D41" s="36" t="e">
        <f>#REF!</f>
        <v>#REF!</v>
      </c>
      <c r="E41" s="36"/>
      <c r="F41" s="82">
        <f>F42</f>
        <v>0</v>
      </c>
      <c r="G41" s="82">
        <f>G42</f>
        <v>0</v>
      </c>
      <c r="H41" s="82">
        <f>H42</f>
        <v>0</v>
      </c>
      <c r="I41" s="82"/>
      <c r="J41" s="83"/>
      <c r="K41" s="30"/>
      <c r="L41" s="27"/>
      <c r="M41" s="20"/>
      <c r="N41" s="20"/>
      <c r="O41" s="20"/>
      <c r="P41" s="20"/>
      <c r="Q41" s="20"/>
      <c r="R41" s="15"/>
    </row>
    <row r="42" spans="1:18" s="5" customFormat="1" ht="14.25" customHeight="1" hidden="1">
      <c r="A42" s="44" t="s">
        <v>46</v>
      </c>
      <c r="B42" s="36" t="str">
        <f>B$18</f>
        <v>01</v>
      </c>
      <c r="C42" s="36" t="e">
        <f>#REF!</f>
        <v>#REF!</v>
      </c>
      <c r="D42" s="36" t="e">
        <f>#REF!</f>
        <v>#REF!</v>
      </c>
      <c r="E42" s="36" t="s">
        <v>47</v>
      </c>
      <c r="F42" s="82">
        <f>3317-3317</f>
        <v>0</v>
      </c>
      <c r="G42" s="83">
        <f>3543-3543</f>
        <v>0</v>
      </c>
      <c r="H42" s="83">
        <f>3773-3773</f>
        <v>0</v>
      </c>
      <c r="I42" s="83"/>
      <c r="J42" s="83"/>
      <c r="K42" s="74"/>
      <c r="L42" s="67"/>
      <c r="M42" s="24"/>
      <c r="N42" s="24"/>
      <c r="O42" s="24"/>
      <c r="P42" s="24"/>
      <c r="Q42" s="24"/>
      <c r="R42" s="25"/>
    </row>
    <row r="43" spans="1:18" s="5" customFormat="1" ht="14.25" customHeight="1">
      <c r="A43" s="100" t="s">
        <v>120</v>
      </c>
      <c r="B43" s="95" t="str">
        <f>B$18</f>
        <v>01</v>
      </c>
      <c r="C43" s="95" t="s">
        <v>24</v>
      </c>
      <c r="D43" s="95" t="s">
        <v>59</v>
      </c>
      <c r="E43" s="95" t="s">
        <v>121</v>
      </c>
      <c r="F43" s="94">
        <v>222.5</v>
      </c>
      <c r="G43" s="83"/>
      <c r="H43" s="83"/>
      <c r="I43" s="98">
        <v>222.5</v>
      </c>
      <c r="J43" s="98">
        <v>222.5</v>
      </c>
      <c r="K43" s="74"/>
      <c r="L43" s="67"/>
      <c r="M43" s="24"/>
      <c r="N43" s="24"/>
      <c r="O43" s="24"/>
      <c r="P43" s="24"/>
      <c r="Q43" s="24"/>
      <c r="R43" s="25"/>
    </row>
    <row r="44" spans="1:18" s="5" customFormat="1" ht="17.25" customHeight="1">
      <c r="A44" s="100"/>
      <c r="B44" s="95"/>
      <c r="C44" s="95"/>
      <c r="D44" s="95"/>
      <c r="E44" s="95"/>
      <c r="F44" s="94"/>
      <c r="G44" s="83"/>
      <c r="H44" s="83"/>
      <c r="I44" s="98"/>
      <c r="J44" s="98"/>
      <c r="K44" s="74"/>
      <c r="L44" s="67"/>
      <c r="M44" s="24"/>
      <c r="N44" s="24"/>
      <c r="O44" s="24"/>
      <c r="P44" s="24"/>
      <c r="Q44" s="24"/>
      <c r="R44" s="25"/>
    </row>
    <row r="45" spans="1:18" s="5" customFormat="1" ht="14.25" customHeight="1">
      <c r="A45" s="100" t="s">
        <v>152</v>
      </c>
      <c r="B45" s="95" t="str">
        <f>B$18</f>
        <v>01</v>
      </c>
      <c r="C45" s="95" t="s">
        <v>24</v>
      </c>
      <c r="D45" s="95" t="s">
        <v>59</v>
      </c>
      <c r="E45" s="95" t="s">
        <v>128</v>
      </c>
      <c r="F45" s="94">
        <v>100</v>
      </c>
      <c r="G45" s="83"/>
      <c r="H45" s="83"/>
      <c r="I45" s="98">
        <v>150</v>
      </c>
      <c r="J45" s="98">
        <v>180</v>
      </c>
      <c r="K45" s="74"/>
      <c r="L45" s="67"/>
      <c r="M45" s="24"/>
      <c r="N45" s="24"/>
      <c r="O45" s="24"/>
      <c r="P45" s="24"/>
      <c r="Q45" s="24"/>
      <c r="R45" s="25"/>
    </row>
    <row r="46" spans="1:18" s="5" customFormat="1" ht="14.25" customHeight="1">
      <c r="A46" s="100"/>
      <c r="B46" s="95"/>
      <c r="C46" s="95"/>
      <c r="D46" s="95"/>
      <c r="E46" s="95"/>
      <c r="F46" s="94"/>
      <c r="G46" s="83"/>
      <c r="H46" s="83"/>
      <c r="I46" s="98"/>
      <c r="J46" s="98"/>
      <c r="K46" s="74"/>
      <c r="L46" s="67"/>
      <c r="M46" s="24"/>
      <c r="N46" s="24"/>
      <c r="O46" s="24"/>
      <c r="P46" s="24"/>
      <c r="Q46" s="24"/>
      <c r="R46" s="25"/>
    </row>
    <row r="47" spans="1:18" s="5" customFormat="1" ht="14.25" customHeight="1">
      <c r="A47" s="100" t="s">
        <v>151</v>
      </c>
      <c r="B47" s="95" t="str">
        <f>B$18</f>
        <v>01</v>
      </c>
      <c r="C47" s="95" t="s">
        <v>24</v>
      </c>
      <c r="D47" s="95" t="s">
        <v>59</v>
      </c>
      <c r="E47" s="95" t="s">
        <v>122</v>
      </c>
      <c r="F47" s="94">
        <v>262</v>
      </c>
      <c r="G47" s="83"/>
      <c r="H47" s="83"/>
      <c r="I47" s="98">
        <v>510</v>
      </c>
      <c r="J47" s="98">
        <v>542</v>
      </c>
      <c r="K47" s="74"/>
      <c r="L47" s="67"/>
      <c r="M47" s="24"/>
      <c r="N47" s="24"/>
      <c r="O47" s="24"/>
      <c r="P47" s="24"/>
      <c r="Q47" s="24"/>
      <c r="R47" s="25"/>
    </row>
    <row r="48" spans="1:18" s="5" customFormat="1" ht="14.25" customHeight="1">
      <c r="A48" s="100"/>
      <c r="B48" s="95"/>
      <c r="C48" s="95"/>
      <c r="D48" s="95"/>
      <c r="E48" s="95"/>
      <c r="F48" s="94"/>
      <c r="G48" s="83"/>
      <c r="H48" s="83"/>
      <c r="I48" s="98"/>
      <c r="J48" s="98"/>
      <c r="K48" s="74"/>
      <c r="L48" s="67"/>
      <c r="M48" s="24"/>
      <c r="N48" s="24"/>
      <c r="O48" s="24"/>
      <c r="P48" s="24"/>
      <c r="Q48" s="24"/>
      <c r="R48" s="25"/>
    </row>
    <row r="49" spans="1:18" s="5" customFormat="1" ht="33" customHeight="1">
      <c r="A49" s="35" t="s">
        <v>145</v>
      </c>
      <c r="B49" s="36" t="str">
        <f>B$18</f>
        <v>01</v>
      </c>
      <c r="C49" s="36" t="s">
        <v>24</v>
      </c>
      <c r="D49" s="36" t="s">
        <v>59</v>
      </c>
      <c r="E49" s="36" t="s">
        <v>144</v>
      </c>
      <c r="F49" s="82">
        <v>55</v>
      </c>
      <c r="G49" s="83"/>
      <c r="H49" s="83"/>
      <c r="I49" s="83">
        <v>54</v>
      </c>
      <c r="J49" s="83">
        <v>52</v>
      </c>
      <c r="K49" s="74"/>
      <c r="L49" s="67"/>
      <c r="M49" s="24"/>
      <c r="N49" s="24"/>
      <c r="O49" s="24"/>
      <c r="P49" s="24"/>
      <c r="Q49" s="24"/>
      <c r="R49" s="25"/>
    </row>
    <row r="50" spans="1:18" s="5" customFormat="1" ht="14.25" customHeight="1">
      <c r="A50" s="35" t="s">
        <v>153</v>
      </c>
      <c r="B50" s="36" t="str">
        <f>B$18</f>
        <v>01</v>
      </c>
      <c r="C50" s="36" t="s">
        <v>24</v>
      </c>
      <c r="D50" s="36" t="s">
        <v>59</v>
      </c>
      <c r="E50" s="36" t="s">
        <v>127</v>
      </c>
      <c r="F50" s="82">
        <v>10</v>
      </c>
      <c r="G50" s="83"/>
      <c r="H50" s="83"/>
      <c r="I50" s="83">
        <v>11</v>
      </c>
      <c r="J50" s="83">
        <v>11</v>
      </c>
      <c r="K50" s="74"/>
      <c r="L50" s="67"/>
      <c r="M50" s="24"/>
      <c r="N50" s="24"/>
      <c r="O50" s="24"/>
      <c r="P50" s="24"/>
      <c r="Q50" s="24"/>
      <c r="R50" s="25"/>
    </row>
    <row r="51" spans="1:18" s="5" customFormat="1" ht="14.25" customHeight="1">
      <c r="A51" s="35" t="s">
        <v>173</v>
      </c>
      <c r="B51" s="36" t="s">
        <v>17</v>
      </c>
      <c r="C51" s="36" t="s">
        <v>24</v>
      </c>
      <c r="D51" s="36" t="s">
        <v>171</v>
      </c>
      <c r="E51" s="36"/>
      <c r="F51" s="82">
        <f>F52</f>
        <v>31</v>
      </c>
      <c r="G51" s="83"/>
      <c r="H51" s="83"/>
      <c r="I51" s="82">
        <f>I52</f>
        <v>0</v>
      </c>
      <c r="J51" s="83"/>
      <c r="K51" s="74"/>
      <c r="L51" s="67"/>
      <c r="M51" s="24"/>
      <c r="N51" s="24"/>
      <c r="O51" s="24"/>
      <c r="P51" s="24"/>
      <c r="Q51" s="24"/>
      <c r="R51" s="25"/>
    </row>
    <row r="52" spans="1:18" s="5" customFormat="1" ht="14.25" customHeight="1">
      <c r="A52" s="104" t="s">
        <v>177</v>
      </c>
      <c r="B52" s="95" t="s">
        <v>17</v>
      </c>
      <c r="C52" s="95" t="s">
        <v>24</v>
      </c>
      <c r="D52" s="95" t="s">
        <v>172</v>
      </c>
      <c r="E52" s="95"/>
      <c r="F52" s="94">
        <f>F56</f>
        <v>31</v>
      </c>
      <c r="G52" s="83"/>
      <c r="H52" s="83"/>
      <c r="I52" s="94">
        <f>I56</f>
        <v>0</v>
      </c>
      <c r="J52" s="98"/>
      <c r="K52" s="74"/>
      <c r="L52" s="67"/>
      <c r="M52" s="24"/>
      <c r="N52" s="24"/>
      <c r="O52" s="24"/>
      <c r="P52" s="24"/>
      <c r="Q52" s="24"/>
      <c r="R52" s="25"/>
    </row>
    <row r="53" spans="1:18" s="5" customFormat="1" ht="14.25" customHeight="1">
      <c r="A53" s="104"/>
      <c r="B53" s="95"/>
      <c r="C53" s="95"/>
      <c r="D53" s="95"/>
      <c r="E53" s="95"/>
      <c r="F53" s="94"/>
      <c r="G53" s="83"/>
      <c r="H53" s="83"/>
      <c r="I53" s="94"/>
      <c r="J53" s="98"/>
      <c r="K53" s="74"/>
      <c r="L53" s="67"/>
      <c r="M53" s="24"/>
      <c r="N53" s="24"/>
      <c r="O53" s="24"/>
      <c r="P53" s="24"/>
      <c r="Q53" s="24"/>
      <c r="R53" s="25"/>
    </row>
    <row r="54" spans="1:18" s="5" customFormat="1" ht="14.25" customHeight="1">
      <c r="A54" s="104"/>
      <c r="B54" s="95"/>
      <c r="C54" s="95"/>
      <c r="D54" s="95"/>
      <c r="E54" s="95"/>
      <c r="F54" s="94"/>
      <c r="G54" s="83"/>
      <c r="H54" s="83"/>
      <c r="I54" s="94"/>
      <c r="J54" s="98"/>
      <c r="K54" s="74"/>
      <c r="L54" s="67"/>
      <c r="M54" s="24"/>
      <c r="N54" s="24"/>
      <c r="O54" s="24"/>
      <c r="P54" s="24"/>
      <c r="Q54" s="24"/>
      <c r="R54" s="25"/>
    </row>
    <row r="55" spans="1:18" s="5" customFormat="1" ht="21.75" customHeight="1">
      <c r="A55" s="104"/>
      <c r="B55" s="95"/>
      <c r="C55" s="95"/>
      <c r="D55" s="95"/>
      <c r="E55" s="95"/>
      <c r="F55" s="94"/>
      <c r="G55" s="83"/>
      <c r="H55" s="83"/>
      <c r="I55" s="94"/>
      <c r="J55" s="98"/>
      <c r="K55" s="74"/>
      <c r="L55" s="67"/>
      <c r="M55" s="24"/>
      <c r="N55" s="24"/>
      <c r="O55" s="24"/>
      <c r="P55" s="24"/>
      <c r="Q55" s="24"/>
      <c r="R55" s="25"/>
    </row>
    <row r="56" spans="1:18" s="5" customFormat="1" ht="14.25" customHeight="1">
      <c r="A56" s="104" t="s">
        <v>170</v>
      </c>
      <c r="B56" s="95" t="s">
        <v>17</v>
      </c>
      <c r="C56" s="95" t="s">
        <v>24</v>
      </c>
      <c r="D56" s="95" t="s">
        <v>172</v>
      </c>
      <c r="E56" s="95" t="s">
        <v>169</v>
      </c>
      <c r="F56" s="94">
        <v>31</v>
      </c>
      <c r="G56" s="83"/>
      <c r="H56" s="83"/>
      <c r="I56" s="98"/>
      <c r="J56" s="98"/>
      <c r="K56" s="74"/>
      <c r="L56" s="67"/>
      <c r="M56" s="24"/>
      <c r="N56" s="24"/>
      <c r="O56" s="24"/>
      <c r="P56" s="24"/>
      <c r="Q56" s="24"/>
      <c r="R56" s="25"/>
    </row>
    <row r="57" spans="1:18" s="5" customFormat="1" ht="14.25" customHeight="1">
      <c r="A57" s="104"/>
      <c r="B57" s="95"/>
      <c r="C57" s="95"/>
      <c r="D57" s="95"/>
      <c r="E57" s="95"/>
      <c r="F57" s="94"/>
      <c r="G57" s="83"/>
      <c r="H57" s="83"/>
      <c r="I57" s="98"/>
      <c r="J57" s="98"/>
      <c r="K57" s="74"/>
      <c r="L57" s="67"/>
      <c r="M57" s="24"/>
      <c r="N57" s="24"/>
      <c r="O57" s="24"/>
      <c r="P57" s="24"/>
      <c r="Q57" s="24"/>
      <c r="R57" s="25"/>
    </row>
    <row r="58" spans="1:18" s="5" customFormat="1" ht="19.5" customHeight="1">
      <c r="A58" s="104"/>
      <c r="B58" s="95"/>
      <c r="C58" s="95"/>
      <c r="D58" s="95"/>
      <c r="E58" s="95"/>
      <c r="F58" s="94"/>
      <c r="G58" s="83"/>
      <c r="H58" s="83"/>
      <c r="I58" s="98"/>
      <c r="J58" s="98"/>
      <c r="K58" s="74"/>
      <c r="L58" s="67"/>
      <c r="M58" s="24"/>
      <c r="N58" s="24"/>
      <c r="O58" s="24"/>
      <c r="P58" s="24"/>
      <c r="Q58" s="24"/>
      <c r="R58" s="25"/>
    </row>
    <row r="59" spans="1:18" s="5" customFormat="1" ht="19.5" customHeight="1">
      <c r="A59" s="112" t="s">
        <v>179</v>
      </c>
      <c r="B59" s="96" t="s">
        <v>17</v>
      </c>
      <c r="C59" s="96" t="s">
        <v>180</v>
      </c>
      <c r="D59" s="96"/>
      <c r="E59" s="96"/>
      <c r="F59" s="97">
        <f>F62</f>
        <v>95</v>
      </c>
      <c r="G59" s="81"/>
      <c r="H59" s="81"/>
      <c r="I59" s="97">
        <f>I62</f>
        <v>0</v>
      </c>
      <c r="J59" s="97">
        <f>J62</f>
        <v>0</v>
      </c>
      <c r="K59" s="74"/>
      <c r="L59" s="67"/>
      <c r="M59" s="24"/>
      <c r="N59" s="24"/>
      <c r="O59" s="24"/>
      <c r="P59" s="24"/>
      <c r="Q59" s="24"/>
      <c r="R59" s="25"/>
    </row>
    <row r="60" spans="1:18" s="5" customFormat="1" ht="19.5" customHeight="1">
      <c r="A60" s="112"/>
      <c r="B60" s="96"/>
      <c r="C60" s="96"/>
      <c r="D60" s="96"/>
      <c r="E60" s="96"/>
      <c r="F60" s="97"/>
      <c r="G60" s="81"/>
      <c r="H60" s="81"/>
      <c r="I60" s="97"/>
      <c r="J60" s="97"/>
      <c r="K60" s="74"/>
      <c r="L60" s="67"/>
      <c r="M60" s="24"/>
      <c r="N60" s="24"/>
      <c r="O60" s="24"/>
      <c r="P60" s="24"/>
      <c r="Q60" s="24"/>
      <c r="R60" s="25"/>
    </row>
    <row r="61" spans="1:18" s="5" customFormat="1" ht="10.5" customHeight="1">
      <c r="A61" s="112"/>
      <c r="B61" s="96"/>
      <c r="C61" s="96"/>
      <c r="D61" s="96"/>
      <c r="E61" s="96"/>
      <c r="F61" s="97"/>
      <c r="G61" s="81"/>
      <c r="H61" s="81"/>
      <c r="I61" s="97"/>
      <c r="J61" s="97"/>
      <c r="K61" s="74"/>
      <c r="L61" s="67"/>
      <c r="M61" s="24"/>
      <c r="N61" s="24"/>
      <c r="O61" s="24"/>
      <c r="P61" s="24"/>
      <c r="Q61" s="24"/>
      <c r="R61" s="25"/>
    </row>
    <row r="62" spans="1:18" s="5" customFormat="1" ht="13.5" customHeight="1">
      <c r="A62" s="35" t="s">
        <v>173</v>
      </c>
      <c r="B62" s="36" t="s">
        <v>17</v>
      </c>
      <c r="C62" s="36" t="s">
        <v>180</v>
      </c>
      <c r="D62" s="36" t="s">
        <v>171</v>
      </c>
      <c r="E62" s="36"/>
      <c r="F62" s="82">
        <f>F63</f>
        <v>95</v>
      </c>
      <c r="G62" s="83"/>
      <c r="H62" s="83"/>
      <c r="I62" s="82">
        <f>I63</f>
        <v>0</v>
      </c>
      <c r="J62" s="82">
        <f>J63</f>
        <v>0</v>
      </c>
      <c r="K62" s="74"/>
      <c r="L62" s="67"/>
      <c r="M62" s="24"/>
      <c r="N62" s="24"/>
      <c r="O62" s="24"/>
      <c r="P62" s="24"/>
      <c r="Q62" s="24"/>
      <c r="R62" s="25"/>
    </row>
    <row r="63" spans="1:18" s="5" customFormat="1" ht="13.5" customHeight="1">
      <c r="A63" s="100" t="s">
        <v>187</v>
      </c>
      <c r="B63" s="95" t="s">
        <v>17</v>
      </c>
      <c r="C63" s="95" t="s">
        <v>180</v>
      </c>
      <c r="D63" s="95" t="s">
        <v>181</v>
      </c>
      <c r="E63" s="95"/>
      <c r="F63" s="94">
        <f>F66</f>
        <v>95</v>
      </c>
      <c r="G63" s="83"/>
      <c r="H63" s="83"/>
      <c r="I63" s="94">
        <f>I66</f>
        <v>0</v>
      </c>
      <c r="J63" s="94">
        <f>J66</f>
        <v>0</v>
      </c>
      <c r="K63" s="74"/>
      <c r="L63" s="67"/>
      <c r="M63" s="24"/>
      <c r="N63" s="24"/>
      <c r="O63" s="24"/>
      <c r="P63" s="24"/>
      <c r="Q63" s="24"/>
      <c r="R63" s="25"/>
    </row>
    <row r="64" spans="1:18" s="5" customFormat="1" ht="13.5" customHeight="1">
      <c r="A64" s="100"/>
      <c r="B64" s="95"/>
      <c r="C64" s="95"/>
      <c r="D64" s="95"/>
      <c r="E64" s="95"/>
      <c r="F64" s="94"/>
      <c r="G64" s="83"/>
      <c r="H64" s="83"/>
      <c r="I64" s="94"/>
      <c r="J64" s="94"/>
      <c r="K64" s="74"/>
      <c r="L64" s="67"/>
      <c r="M64" s="24"/>
      <c r="N64" s="24"/>
      <c r="O64" s="24"/>
      <c r="P64" s="24"/>
      <c r="Q64" s="24"/>
      <c r="R64" s="25"/>
    </row>
    <row r="65" spans="1:18" s="5" customFormat="1" ht="36.75" customHeight="1">
      <c r="A65" s="100"/>
      <c r="B65" s="95"/>
      <c r="C65" s="95"/>
      <c r="D65" s="95"/>
      <c r="E65" s="95"/>
      <c r="F65" s="94"/>
      <c r="G65" s="83"/>
      <c r="H65" s="83"/>
      <c r="I65" s="94"/>
      <c r="J65" s="94"/>
      <c r="K65" s="74"/>
      <c r="L65" s="67"/>
      <c r="M65" s="24"/>
      <c r="N65" s="24"/>
      <c r="O65" s="24"/>
      <c r="P65" s="24"/>
      <c r="Q65" s="24"/>
      <c r="R65" s="25"/>
    </row>
    <row r="66" spans="1:18" s="5" customFormat="1" ht="15" customHeight="1">
      <c r="A66" s="35" t="s">
        <v>182</v>
      </c>
      <c r="B66" s="36" t="s">
        <v>17</v>
      </c>
      <c r="C66" s="36" t="s">
        <v>180</v>
      </c>
      <c r="D66" s="36" t="s">
        <v>181</v>
      </c>
      <c r="E66" s="36" t="s">
        <v>183</v>
      </c>
      <c r="F66" s="82">
        <v>95</v>
      </c>
      <c r="G66" s="83"/>
      <c r="H66" s="83"/>
      <c r="I66" s="83"/>
      <c r="J66" s="83"/>
      <c r="K66" s="74"/>
      <c r="L66" s="67"/>
      <c r="M66" s="24"/>
      <c r="N66" s="24"/>
      <c r="O66" s="24"/>
      <c r="P66" s="24"/>
      <c r="Q66" s="24"/>
      <c r="R66" s="25"/>
    </row>
    <row r="67" spans="1:18" s="5" customFormat="1" ht="14.25" customHeight="1">
      <c r="A67" s="43" t="s">
        <v>107</v>
      </c>
      <c r="B67" s="60" t="s">
        <v>17</v>
      </c>
      <c r="C67" s="60" t="s">
        <v>116</v>
      </c>
      <c r="D67" s="36"/>
      <c r="E67" s="36"/>
      <c r="F67" s="80">
        <f>F68</f>
        <v>3</v>
      </c>
      <c r="G67" s="83"/>
      <c r="H67" s="83"/>
      <c r="I67" s="80">
        <f aca="true" t="shared" si="0" ref="I67:J69">I68</f>
        <v>3</v>
      </c>
      <c r="J67" s="81">
        <f t="shared" si="0"/>
        <v>3</v>
      </c>
      <c r="K67" s="74"/>
      <c r="L67" s="67"/>
      <c r="M67" s="24"/>
      <c r="N67" s="24"/>
      <c r="O67" s="24"/>
      <c r="P67" s="24"/>
      <c r="Q67" s="24"/>
      <c r="R67" s="25"/>
    </row>
    <row r="68" spans="1:18" s="5" customFormat="1" ht="14.25" customHeight="1">
      <c r="A68" s="44" t="s">
        <v>110</v>
      </c>
      <c r="B68" s="36" t="s">
        <v>17</v>
      </c>
      <c r="C68" s="36" t="s">
        <v>116</v>
      </c>
      <c r="D68" s="36" t="s">
        <v>109</v>
      </c>
      <c r="E68" s="36"/>
      <c r="F68" s="82">
        <f>F69</f>
        <v>3</v>
      </c>
      <c r="G68" s="83"/>
      <c r="H68" s="83"/>
      <c r="I68" s="82">
        <f t="shared" si="0"/>
        <v>3</v>
      </c>
      <c r="J68" s="83">
        <f t="shared" si="0"/>
        <v>3</v>
      </c>
      <c r="K68" s="74"/>
      <c r="L68" s="67"/>
      <c r="M68" s="24"/>
      <c r="N68" s="24"/>
      <c r="O68" s="24"/>
      <c r="P68" s="24"/>
      <c r="Q68" s="24"/>
      <c r="R68" s="25"/>
    </row>
    <row r="69" spans="1:18" s="5" customFormat="1" ht="14.25" customHeight="1">
      <c r="A69" s="44" t="s">
        <v>108</v>
      </c>
      <c r="B69" s="36" t="s">
        <v>17</v>
      </c>
      <c r="C69" s="36" t="s">
        <v>116</v>
      </c>
      <c r="D69" s="36" t="s">
        <v>106</v>
      </c>
      <c r="E69" s="36"/>
      <c r="F69" s="82">
        <f>F70</f>
        <v>3</v>
      </c>
      <c r="G69" s="83"/>
      <c r="H69" s="83"/>
      <c r="I69" s="82">
        <f t="shared" si="0"/>
        <v>3</v>
      </c>
      <c r="J69" s="83">
        <f t="shared" si="0"/>
        <v>3</v>
      </c>
      <c r="K69" s="74"/>
      <c r="L69" s="67"/>
      <c r="M69" s="24"/>
      <c r="N69" s="24"/>
      <c r="O69" s="24"/>
      <c r="P69" s="24"/>
      <c r="Q69" s="24"/>
      <c r="R69" s="25"/>
    </row>
    <row r="70" spans="1:18" s="5" customFormat="1" ht="14.25" customHeight="1">
      <c r="A70" s="44" t="s">
        <v>125</v>
      </c>
      <c r="B70" s="36" t="s">
        <v>17</v>
      </c>
      <c r="C70" s="36" t="s">
        <v>116</v>
      </c>
      <c r="D70" s="36" t="s">
        <v>106</v>
      </c>
      <c r="E70" s="36" t="s">
        <v>126</v>
      </c>
      <c r="F70" s="82">
        <v>3</v>
      </c>
      <c r="G70" s="83"/>
      <c r="H70" s="83"/>
      <c r="I70" s="83">
        <v>3</v>
      </c>
      <c r="J70" s="83">
        <v>3</v>
      </c>
      <c r="K70" s="74"/>
      <c r="L70" s="67"/>
      <c r="M70" s="24"/>
      <c r="N70" s="24"/>
      <c r="O70" s="24"/>
      <c r="P70" s="24"/>
      <c r="Q70" s="24"/>
      <c r="R70" s="25"/>
    </row>
    <row r="71" spans="1:18" ht="14.25" customHeight="1">
      <c r="A71" s="43" t="s">
        <v>33</v>
      </c>
      <c r="B71" s="60" t="str">
        <f>B$18</f>
        <v>01</v>
      </c>
      <c r="C71" s="60" t="s">
        <v>123</v>
      </c>
      <c r="D71" s="36"/>
      <c r="E71" s="36"/>
      <c r="F71" s="80">
        <f>F72+F81+F86</f>
        <v>123</v>
      </c>
      <c r="G71" s="80" t="e">
        <f>G73+#REF!+#REF!+#REF!+#REF!+#REF!+#REF!</f>
        <v>#REF!</v>
      </c>
      <c r="H71" s="80" t="e">
        <f>H73+#REF!+#REF!+#REF!+#REF!+#REF!+#REF!</f>
        <v>#REF!</v>
      </c>
      <c r="I71" s="80">
        <f>I72+I81+I86</f>
        <v>449</v>
      </c>
      <c r="J71" s="80">
        <f>J72+J81+J86</f>
        <v>958</v>
      </c>
      <c r="K71" s="72"/>
      <c r="L71" s="28"/>
      <c r="M71" s="11"/>
      <c r="N71" s="11"/>
      <c r="O71" s="11"/>
      <c r="P71" s="11"/>
      <c r="Q71" s="11"/>
      <c r="R71" s="15"/>
    </row>
    <row r="72" spans="1:18" ht="14.25" customHeight="1">
      <c r="A72" s="111" t="s">
        <v>154</v>
      </c>
      <c r="B72" s="96" t="str">
        <f>B$18</f>
        <v>01</v>
      </c>
      <c r="C72" s="96" t="str">
        <f>C71</f>
        <v>13</v>
      </c>
      <c r="D72" s="96" t="s">
        <v>40</v>
      </c>
      <c r="E72" s="96"/>
      <c r="F72" s="97">
        <f>F74</f>
        <v>3</v>
      </c>
      <c r="G72" s="80"/>
      <c r="H72" s="80"/>
      <c r="I72" s="97">
        <f>I74</f>
        <v>3</v>
      </c>
      <c r="J72" s="99">
        <f>J74</f>
        <v>3</v>
      </c>
      <c r="K72" s="72"/>
      <c r="L72" s="28"/>
      <c r="M72" s="11"/>
      <c r="N72" s="11"/>
      <c r="O72" s="11"/>
      <c r="P72" s="11"/>
      <c r="Q72" s="11"/>
      <c r="R72" s="15"/>
    </row>
    <row r="73" spans="1:18" ht="18" customHeight="1">
      <c r="A73" s="111"/>
      <c r="B73" s="96"/>
      <c r="C73" s="96"/>
      <c r="D73" s="96"/>
      <c r="E73" s="96"/>
      <c r="F73" s="97"/>
      <c r="G73" s="80" t="e">
        <f>#REF!+#REF!+G75</f>
        <v>#REF!</v>
      </c>
      <c r="H73" s="80" t="e">
        <f>#REF!+#REF!+H75</f>
        <v>#REF!</v>
      </c>
      <c r="I73" s="97"/>
      <c r="J73" s="99"/>
      <c r="K73" s="72"/>
      <c r="L73" s="28"/>
      <c r="M73" s="11"/>
      <c r="N73" s="11"/>
      <c r="O73" s="11"/>
      <c r="P73" s="11"/>
      <c r="Q73" s="11"/>
      <c r="R73" s="15"/>
    </row>
    <row r="74" spans="1:18" ht="14.25" customHeight="1">
      <c r="A74" s="100" t="s">
        <v>155</v>
      </c>
      <c r="B74" s="95" t="str">
        <f>B$18</f>
        <v>01</v>
      </c>
      <c r="C74" s="95" t="str">
        <f>C71</f>
        <v>13</v>
      </c>
      <c r="D74" s="95" t="s">
        <v>49</v>
      </c>
      <c r="E74" s="95"/>
      <c r="F74" s="94">
        <f>F76+F77</f>
        <v>3</v>
      </c>
      <c r="G74" s="81"/>
      <c r="H74" s="81"/>
      <c r="I74" s="94">
        <f>I76+I77</f>
        <v>3</v>
      </c>
      <c r="J74" s="98">
        <f>J76+J77</f>
        <v>3</v>
      </c>
      <c r="K74" s="72"/>
      <c r="L74" s="28"/>
      <c r="M74" s="11"/>
      <c r="N74" s="11"/>
      <c r="O74" s="11"/>
      <c r="P74" s="11"/>
      <c r="Q74" s="11"/>
      <c r="R74" s="15"/>
    </row>
    <row r="75" spans="1:18" ht="14.25" customHeight="1">
      <c r="A75" s="100"/>
      <c r="B75" s="95"/>
      <c r="C75" s="95"/>
      <c r="D75" s="95"/>
      <c r="E75" s="95"/>
      <c r="F75" s="94"/>
      <c r="G75" s="82">
        <f>G76</f>
        <v>29666.1</v>
      </c>
      <c r="H75" s="82">
        <f>H76</f>
        <v>32586.9</v>
      </c>
      <c r="I75" s="94"/>
      <c r="J75" s="98"/>
      <c r="K75" s="72"/>
      <c r="L75" s="28"/>
      <c r="M75" s="11"/>
      <c r="N75" s="11"/>
      <c r="O75" s="11"/>
      <c r="P75" s="11"/>
      <c r="Q75" s="11"/>
      <c r="R75" s="15"/>
    </row>
    <row r="76" spans="1:18" ht="14.25" customHeight="1">
      <c r="A76" s="46" t="s">
        <v>118</v>
      </c>
      <c r="B76" s="36" t="str">
        <f>B$18</f>
        <v>01</v>
      </c>
      <c r="C76" s="36" t="str">
        <f>C71</f>
        <v>13</v>
      </c>
      <c r="D76" s="36" t="str">
        <f>D74</f>
        <v>001 38 00</v>
      </c>
      <c r="E76" s="36" t="s">
        <v>119</v>
      </c>
      <c r="F76" s="82">
        <v>2.5</v>
      </c>
      <c r="G76" s="83">
        <f>29666.1</f>
        <v>29666.1</v>
      </c>
      <c r="H76" s="83">
        <f>32586.9</f>
        <v>32586.9</v>
      </c>
      <c r="I76" s="83">
        <v>2.5</v>
      </c>
      <c r="J76" s="83">
        <v>2.5</v>
      </c>
      <c r="K76" s="72"/>
      <c r="L76" s="28"/>
      <c r="M76" s="11"/>
      <c r="N76" s="11"/>
      <c r="O76" s="11"/>
      <c r="P76" s="11"/>
      <c r="Q76" s="11"/>
      <c r="R76" s="15"/>
    </row>
    <row r="77" spans="1:18" ht="14.25" customHeight="1">
      <c r="A77" s="100" t="s">
        <v>151</v>
      </c>
      <c r="B77" s="95" t="str">
        <f>B18</f>
        <v>01</v>
      </c>
      <c r="C77" s="95" t="str">
        <f>C71</f>
        <v>13</v>
      </c>
      <c r="D77" s="95" t="s">
        <v>49</v>
      </c>
      <c r="E77" s="95" t="s">
        <v>122</v>
      </c>
      <c r="F77" s="94">
        <v>0.5</v>
      </c>
      <c r="G77" s="83"/>
      <c r="H77" s="83"/>
      <c r="I77" s="98">
        <v>0.5</v>
      </c>
      <c r="J77" s="98">
        <v>0.5</v>
      </c>
      <c r="K77" s="72"/>
      <c r="L77" s="28"/>
      <c r="M77" s="11"/>
      <c r="N77" s="11"/>
      <c r="O77" s="11"/>
      <c r="P77" s="11"/>
      <c r="Q77" s="11"/>
      <c r="R77" s="15"/>
    </row>
    <row r="78" spans="1:18" ht="14.25" customHeight="1" hidden="1">
      <c r="A78" s="100"/>
      <c r="B78" s="95"/>
      <c r="C78" s="95"/>
      <c r="D78" s="95"/>
      <c r="E78" s="95"/>
      <c r="F78" s="94"/>
      <c r="G78" s="83"/>
      <c r="H78" s="83"/>
      <c r="I78" s="98"/>
      <c r="J78" s="98"/>
      <c r="K78" s="30"/>
      <c r="L78" s="27"/>
      <c r="M78" s="20"/>
      <c r="N78" s="20"/>
      <c r="O78" s="20"/>
      <c r="P78" s="20"/>
      <c r="Q78" s="20"/>
      <c r="R78" s="15"/>
    </row>
    <row r="79" spans="1:18" ht="14.25" customHeight="1" hidden="1">
      <c r="A79" s="100"/>
      <c r="B79" s="95"/>
      <c r="C79" s="95"/>
      <c r="D79" s="95"/>
      <c r="E79" s="95"/>
      <c r="F79" s="94"/>
      <c r="G79" s="83"/>
      <c r="H79" s="83"/>
      <c r="I79" s="98"/>
      <c r="J79" s="98"/>
      <c r="K79" s="30"/>
      <c r="L79" s="27"/>
      <c r="M79" s="20"/>
      <c r="N79" s="20"/>
      <c r="O79" s="20"/>
      <c r="P79" s="20"/>
      <c r="Q79" s="20"/>
      <c r="R79" s="15"/>
    </row>
    <row r="80" spans="1:18" ht="19.5" customHeight="1">
      <c r="A80" s="100"/>
      <c r="B80" s="95"/>
      <c r="C80" s="95"/>
      <c r="D80" s="95"/>
      <c r="E80" s="95"/>
      <c r="F80" s="94"/>
      <c r="G80" s="83"/>
      <c r="H80" s="83"/>
      <c r="I80" s="98"/>
      <c r="J80" s="98"/>
      <c r="K80" s="30"/>
      <c r="L80" s="27"/>
      <c r="M80" s="20"/>
      <c r="N80" s="20"/>
      <c r="O80" s="20"/>
      <c r="P80" s="20"/>
      <c r="Q80" s="20"/>
      <c r="R80" s="15"/>
    </row>
    <row r="81" spans="1:18" ht="19.5" customHeight="1">
      <c r="A81" s="110" t="s">
        <v>156</v>
      </c>
      <c r="B81" s="96" t="s">
        <v>17</v>
      </c>
      <c r="C81" s="96" t="s">
        <v>123</v>
      </c>
      <c r="D81" s="96" t="s">
        <v>143</v>
      </c>
      <c r="E81" s="96"/>
      <c r="F81" s="97">
        <f>F83</f>
        <v>120</v>
      </c>
      <c r="G81" s="81"/>
      <c r="H81" s="81"/>
      <c r="I81" s="97">
        <f>I83</f>
        <v>0</v>
      </c>
      <c r="J81" s="97">
        <f>J83</f>
        <v>0</v>
      </c>
      <c r="K81" s="30"/>
      <c r="L81" s="27"/>
      <c r="M81" s="20"/>
      <c r="N81" s="20"/>
      <c r="O81" s="20"/>
      <c r="P81" s="20"/>
      <c r="Q81" s="20"/>
      <c r="R81" s="15"/>
    </row>
    <row r="82" spans="1:18" ht="30.75" customHeight="1">
      <c r="A82" s="110"/>
      <c r="B82" s="96"/>
      <c r="C82" s="96"/>
      <c r="D82" s="96"/>
      <c r="E82" s="96"/>
      <c r="F82" s="97"/>
      <c r="G82" s="83"/>
      <c r="H82" s="83"/>
      <c r="I82" s="97"/>
      <c r="J82" s="97"/>
      <c r="K82" s="30"/>
      <c r="L82" s="27"/>
      <c r="M82" s="20"/>
      <c r="N82" s="20"/>
      <c r="O82" s="20"/>
      <c r="P82" s="20"/>
      <c r="Q82" s="20"/>
      <c r="R82" s="15"/>
    </row>
    <row r="83" spans="1:18" ht="15" customHeight="1">
      <c r="A83" s="35" t="s">
        <v>131</v>
      </c>
      <c r="B83" s="36" t="s">
        <v>17</v>
      </c>
      <c r="C83" s="36" t="s">
        <v>123</v>
      </c>
      <c r="D83" s="36" t="s">
        <v>142</v>
      </c>
      <c r="E83" s="36"/>
      <c r="F83" s="82">
        <f>F84</f>
        <v>120</v>
      </c>
      <c r="G83" s="83"/>
      <c r="H83" s="83"/>
      <c r="I83" s="83"/>
      <c r="J83" s="83"/>
      <c r="K83" s="30"/>
      <c r="L83" s="27"/>
      <c r="M83" s="20"/>
      <c r="N83" s="20"/>
      <c r="O83" s="20"/>
      <c r="P83" s="20"/>
      <c r="Q83" s="20"/>
      <c r="R83" s="15"/>
    </row>
    <row r="84" spans="1:18" ht="15" customHeight="1">
      <c r="A84" s="100" t="s">
        <v>151</v>
      </c>
      <c r="B84" s="95" t="s">
        <v>17</v>
      </c>
      <c r="C84" s="95" t="s">
        <v>123</v>
      </c>
      <c r="D84" s="95" t="s">
        <v>142</v>
      </c>
      <c r="E84" s="95" t="s">
        <v>122</v>
      </c>
      <c r="F84" s="94">
        <v>120</v>
      </c>
      <c r="G84" s="83"/>
      <c r="H84" s="83"/>
      <c r="I84" s="98"/>
      <c r="J84" s="98"/>
      <c r="K84" s="30"/>
      <c r="L84" s="27"/>
      <c r="M84" s="20"/>
      <c r="N84" s="20"/>
      <c r="O84" s="20"/>
      <c r="P84" s="20"/>
      <c r="Q84" s="20"/>
      <c r="R84" s="15"/>
    </row>
    <row r="85" spans="1:18" ht="15" customHeight="1">
      <c r="A85" s="100"/>
      <c r="B85" s="95"/>
      <c r="C85" s="95"/>
      <c r="D85" s="95"/>
      <c r="E85" s="95"/>
      <c r="F85" s="94"/>
      <c r="G85" s="83"/>
      <c r="H85" s="83"/>
      <c r="I85" s="98"/>
      <c r="J85" s="98"/>
      <c r="K85" s="30"/>
      <c r="L85" s="27"/>
      <c r="M85" s="20"/>
      <c r="N85" s="20"/>
      <c r="O85" s="20"/>
      <c r="P85" s="20"/>
      <c r="Q85" s="20"/>
      <c r="R85" s="15"/>
    </row>
    <row r="86" spans="1:18" ht="14.25" customHeight="1">
      <c r="A86" s="51" t="s">
        <v>48</v>
      </c>
      <c r="B86" s="60" t="s">
        <v>17</v>
      </c>
      <c r="C86" s="60" t="s">
        <v>123</v>
      </c>
      <c r="D86" s="60" t="s">
        <v>141</v>
      </c>
      <c r="E86" s="60"/>
      <c r="F86" s="81">
        <f>F87</f>
        <v>0</v>
      </c>
      <c r="G86" s="81"/>
      <c r="H86" s="81"/>
      <c r="I86" s="81">
        <f>I87</f>
        <v>446</v>
      </c>
      <c r="J86" s="81">
        <f>J87</f>
        <v>955</v>
      </c>
      <c r="K86" s="30"/>
      <c r="L86" s="27"/>
      <c r="M86" s="20"/>
      <c r="N86" s="20"/>
      <c r="O86" s="20"/>
      <c r="P86" s="20"/>
      <c r="Q86" s="20"/>
      <c r="R86" s="15"/>
    </row>
    <row r="87" spans="1:18" ht="14.25" customHeight="1">
      <c r="A87" s="100" t="s">
        <v>151</v>
      </c>
      <c r="B87" s="95" t="s">
        <v>17</v>
      </c>
      <c r="C87" s="95" t="s">
        <v>123</v>
      </c>
      <c r="D87" s="95" t="s">
        <v>141</v>
      </c>
      <c r="E87" s="95" t="s">
        <v>122</v>
      </c>
      <c r="F87" s="94"/>
      <c r="G87" s="83"/>
      <c r="H87" s="83"/>
      <c r="I87" s="98">
        <v>446</v>
      </c>
      <c r="J87" s="98">
        <v>955</v>
      </c>
      <c r="K87" s="30"/>
      <c r="L87" s="27"/>
      <c r="M87" s="20"/>
      <c r="N87" s="20"/>
      <c r="O87" s="20"/>
      <c r="P87" s="20"/>
      <c r="Q87" s="20"/>
      <c r="R87" s="15"/>
    </row>
    <row r="88" spans="1:18" ht="14.25" customHeight="1">
      <c r="A88" s="100"/>
      <c r="B88" s="95"/>
      <c r="C88" s="95"/>
      <c r="D88" s="95"/>
      <c r="E88" s="95"/>
      <c r="F88" s="94"/>
      <c r="G88" s="83"/>
      <c r="H88" s="83"/>
      <c r="I88" s="98"/>
      <c r="J88" s="98"/>
      <c r="K88" s="30"/>
      <c r="L88" s="27"/>
      <c r="M88" s="20"/>
      <c r="N88" s="20"/>
      <c r="O88" s="20"/>
      <c r="P88" s="20"/>
      <c r="Q88" s="20"/>
      <c r="R88" s="15"/>
    </row>
    <row r="89" spans="1:18" s="7" customFormat="1" ht="14.25" customHeight="1">
      <c r="A89" s="43" t="s">
        <v>25</v>
      </c>
      <c r="B89" s="60" t="s">
        <v>18</v>
      </c>
      <c r="C89" s="60"/>
      <c r="D89" s="60"/>
      <c r="E89" s="60"/>
      <c r="F89" s="80">
        <f>F90</f>
        <v>159</v>
      </c>
      <c r="G89" s="83"/>
      <c r="H89" s="83"/>
      <c r="I89" s="80">
        <f>I90</f>
        <v>163.6</v>
      </c>
      <c r="J89" s="81">
        <f>J90</f>
        <v>163.9</v>
      </c>
      <c r="K89" s="75"/>
      <c r="L89" s="37"/>
      <c r="M89" s="38"/>
      <c r="N89" s="38"/>
      <c r="O89" s="38"/>
      <c r="P89" s="38"/>
      <c r="Q89" s="38"/>
      <c r="R89" s="19"/>
    </row>
    <row r="90" spans="1:18" ht="14.25" customHeight="1">
      <c r="A90" s="44" t="s">
        <v>26</v>
      </c>
      <c r="B90" s="36" t="s">
        <v>18</v>
      </c>
      <c r="C90" s="36" t="s">
        <v>19</v>
      </c>
      <c r="D90" s="36"/>
      <c r="E90" s="36"/>
      <c r="F90" s="82">
        <f>F91</f>
        <v>159</v>
      </c>
      <c r="G90" s="83"/>
      <c r="H90" s="83"/>
      <c r="I90" s="82">
        <f>I91</f>
        <v>163.6</v>
      </c>
      <c r="J90" s="83">
        <f>J91</f>
        <v>163.9</v>
      </c>
      <c r="K90" s="30"/>
      <c r="L90" s="27"/>
      <c r="M90" s="20"/>
      <c r="N90" s="20"/>
      <c r="O90" s="20"/>
      <c r="P90" s="20"/>
      <c r="Q90" s="20"/>
      <c r="R90" s="15"/>
    </row>
    <row r="91" spans="1:18" ht="14.25" customHeight="1">
      <c r="A91" s="100" t="s">
        <v>157</v>
      </c>
      <c r="B91" s="95" t="s">
        <v>18</v>
      </c>
      <c r="C91" s="95" t="s">
        <v>19</v>
      </c>
      <c r="D91" s="95" t="s">
        <v>40</v>
      </c>
      <c r="E91" s="95"/>
      <c r="F91" s="94">
        <f>F93</f>
        <v>159</v>
      </c>
      <c r="G91" s="83"/>
      <c r="H91" s="83"/>
      <c r="I91" s="94">
        <f>I93</f>
        <v>163.6</v>
      </c>
      <c r="J91" s="98">
        <f>J93</f>
        <v>163.9</v>
      </c>
      <c r="K91" s="30"/>
      <c r="L91" s="27"/>
      <c r="M91" s="20"/>
      <c r="N91" s="20"/>
      <c r="O91" s="20"/>
      <c r="P91" s="20"/>
      <c r="Q91" s="20"/>
      <c r="R91" s="15"/>
    </row>
    <row r="92" spans="1:18" ht="14.25" customHeight="1">
      <c r="A92" s="100"/>
      <c r="B92" s="95"/>
      <c r="C92" s="95"/>
      <c r="D92" s="95"/>
      <c r="E92" s="95"/>
      <c r="F92" s="94"/>
      <c r="G92" s="83"/>
      <c r="H92" s="83"/>
      <c r="I92" s="94"/>
      <c r="J92" s="98"/>
      <c r="K92" s="30"/>
      <c r="L92" s="27"/>
      <c r="M92" s="20"/>
      <c r="N92" s="20"/>
      <c r="O92" s="20"/>
      <c r="P92" s="20"/>
      <c r="Q92" s="20"/>
      <c r="R92" s="15"/>
    </row>
    <row r="93" spans="1:18" ht="14.25" customHeight="1">
      <c r="A93" s="100" t="s">
        <v>158</v>
      </c>
      <c r="B93" s="95" t="s">
        <v>18</v>
      </c>
      <c r="C93" s="95" t="s">
        <v>19</v>
      </c>
      <c r="D93" s="95" t="s">
        <v>27</v>
      </c>
      <c r="E93" s="95"/>
      <c r="F93" s="94">
        <f>F95+F96</f>
        <v>159</v>
      </c>
      <c r="G93" s="83"/>
      <c r="H93" s="83"/>
      <c r="I93" s="94">
        <f>I95+I96</f>
        <v>163.6</v>
      </c>
      <c r="J93" s="98">
        <f>J95+J96</f>
        <v>163.9</v>
      </c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100"/>
      <c r="B94" s="95"/>
      <c r="C94" s="95"/>
      <c r="D94" s="95"/>
      <c r="E94" s="95"/>
      <c r="F94" s="94"/>
      <c r="G94" s="83"/>
      <c r="H94" s="83"/>
      <c r="I94" s="94"/>
      <c r="J94" s="98"/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46" t="s">
        <v>118</v>
      </c>
      <c r="B95" s="36" t="s">
        <v>18</v>
      </c>
      <c r="C95" s="36" t="s">
        <v>19</v>
      </c>
      <c r="D95" s="36" t="s">
        <v>28</v>
      </c>
      <c r="E95" s="36" t="s">
        <v>119</v>
      </c>
      <c r="F95" s="82">
        <v>142</v>
      </c>
      <c r="G95" s="83"/>
      <c r="H95" s="83"/>
      <c r="I95" s="82">
        <v>146</v>
      </c>
      <c r="J95" s="83">
        <v>146</v>
      </c>
      <c r="K95" s="30"/>
      <c r="L95" s="27"/>
      <c r="M95" s="20"/>
      <c r="N95" s="20"/>
      <c r="O95" s="20"/>
      <c r="P95" s="20"/>
      <c r="Q95" s="20"/>
      <c r="R95" s="15"/>
    </row>
    <row r="96" spans="1:18" ht="14.25" customHeight="1">
      <c r="A96" s="100" t="s">
        <v>151</v>
      </c>
      <c r="B96" s="95" t="s">
        <v>18</v>
      </c>
      <c r="C96" s="95" t="s">
        <v>19</v>
      </c>
      <c r="D96" s="95" t="s">
        <v>28</v>
      </c>
      <c r="E96" s="95" t="s">
        <v>122</v>
      </c>
      <c r="F96" s="94">
        <v>17</v>
      </c>
      <c r="G96" s="83"/>
      <c r="H96" s="83"/>
      <c r="I96" s="98">
        <v>17.6</v>
      </c>
      <c r="J96" s="98">
        <v>17.9</v>
      </c>
      <c r="K96" s="30"/>
      <c r="L96" s="27"/>
      <c r="M96" s="20"/>
      <c r="N96" s="20"/>
      <c r="O96" s="20"/>
      <c r="P96" s="20"/>
      <c r="Q96" s="20"/>
      <c r="R96" s="15"/>
    </row>
    <row r="97" spans="1:18" ht="14.25" customHeight="1">
      <c r="A97" s="100"/>
      <c r="B97" s="95"/>
      <c r="C97" s="95"/>
      <c r="D97" s="95"/>
      <c r="E97" s="95"/>
      <c r="F97" s="94"/>
      <c r="G97" s="83"/>
      <c r="H97" s="83"/>
      <c r="I97" s="98"/>
      <c r="J97" s="98"/>
      <c r="K97" s="30"/>
      <c r="L97" s="27"/>
      <c r="M97" s="20"/>
      <c r="N97" s="20"/>
      <c r="O97" s="20"/>
      <c r="P97" s="20"/>
      <c r="Q97" s="20"/>
      <c r="R97" s="15"/>
    </row>
    <row r="98" spans="1:18" s="4" customFormat="1" ht="14.25" customHeight="1">
      <c r="A98" s="101" t="s">
        <v>159</v>
      </c>
      <c r="B98" s="96" t="s">
        <v>19</v>
      </c>
      <c r="C98" s="96"/>
      <c r="D98" s="96"/>
      <c r="E98" s="96"/>
      <c r="F98" s="97">
        <f>F100</f>
        <v>49</v>
      </c>
      <c r="G98" s="81"/>
      <c r="H98" s="81"/>
      <c r="I98" s="97">
        <f>I100</f>
        <v>49</v>
      </c>
      <c r="J98" s="99">
        <f>J100</f>
        <v>49</v>
      </c>
      <c r="K98" s="76"/>
      <c r="L98" s="68"/>
      <c r="M98" s="26"/>
      <c r="N98" s="26"/>
      <c r="O98" s="26"/>
      <c r="P98" s="26"/>
      <c r="Q98" s="26"/>
      <c r="R98" s="26"/>
    </row>
    <row r="99" spans="1:18" s="4" customFormat="1" ht="14.25" customHeight="1">
      <c r="A99" s="101"/>
      <c r="B99" s="96"/>
      <c r="C99" s="96"/>
      <c r="D99" s="96"/>
      <c r="E99" s="96"/>
      <c r="F99" s="97"/>
      <c r="G99" s="80" t="e">
        <f>G100</f>
        <v>#REF!</v>
      </c>
      <c r="H99" s="80" t="e">
        <f>H100</f>
        <v>#REF!</v>
      </c>
      <c r="I99" s="97"/>
      <c r="J99" s="99"/>
      <c r="K99" s="73"/>
      <c r="L99" s="39"/>
      <c r="M99" s="40"/>
      <c r="N99" s="40"/>
      <c r="O99" s="40"/>
      <c r="P99" s="40"/>
      <c r="Q99" s="40"/>
      <c r="R99" s="26"/>
    </row>
    <row r="100" spans="1:18" ht="14.25" customHeight="1">
      <c r="A100" s="43" t="s">
        <v>64</v>
      </c>
      <c r="B100" s="60" t="str">
        <f>B$98</f>
        <v>03</v>
      </c>
      <c r="C100" s="60" t="s">
        <v>21</v>
      </c>
      <c r="D100" s="60"/>
      <c r="E100" s="60"/>
      <c r="F100" s="80">
        <f>F101</f>
        <v>49</v>
      </c>
      <c r="G100" s="80" t="e">
        <f>#REF!+G101+#REF!</f>
        <v>#REF!</v>
      </c>
      <c r="H100" s="80" t="e">
        <f>#REF!+H101+#REF!</f>
        <v>#REF!</v>
      </c>
      <c r="I100" s="80">
        <f>I101</f>
        <v>49</v>
      </c>
      <c r="J100" s="81">
        <f>J101</f>
        <v>49</v>
      </c>
      <c r="K100" s="72"/>
      <c r="L100" s="28"/>
      <c r="M100" s="11"/>
      <c r="N100" s="11"/>
      <c r="O100" s="11"/>
      <c r="P100" s="11"/>
      <c r="Q100" s="11"/>
      <c r="R100" s="15"/>
    </row>
    <row r="101" spans="1:18" ht="14.25" customHeight="1">
      <c r="A101" s="44" t="s">
        <v>34</v>
      </c>
      <c r="B101" s="36" t="str">
        <f>B$98</f>
        <v>03</v>
      </c>
      <c r="C101" s="36" t="s">
        <v>21</v>
      </c>
      <c r="D101" s="36" t="s">
        <v>39</v>
      </c>
      <c r="E101" s="36"/>
      <c r="F101" s="82">
        <f>F102</f>
        <v>49</v>
      </c>
      <c r="G101" s="82">
        <f>G103</f>
        <v>238496</v>
      </c>
      <c r="H101" s="82">
        <f>H103</f>
        <v>254189</v>
      </c>
      <c r="I101" s="82">
        <f>I102</f>
        <v>49</v>
      </c>
      <c r="J101" s="83">
        <f>J102</f>
        <v>49</v>
      </c>
      <c r="K101" s="3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100" t="s">
        <v>160</v>
      </c>
      <c r="B102" s="95" t="str">
        <f>B$98</f>
        <v>03</v>
      </c>
      <c r="C102" s="95" t="s">
        <v>21</v>
      </c>
      <c r="D102" s="95" t="s">
        <v>50</v>
      </c>
      <c r="E102" s="95"/>
      <c r="F102" s="94">
        <f>F104</f>
        <v>49</v>
      </c>
      <c r="G102" s="82"/>
      <c r="H102" s="82"/>
      <c r="I102" s="94">
        <f>I104</f>
        <v>49</v>
      </c>
      <c r="J102" s="94">
        <f>J104</f>
        <v>49</v>
      </c>
      <c r="K102" s="30"/>
      <c r="L102" s="27"/>
      <c r="M102" s="20"/>
      <c r="N102" s="20"/>
      <c r="O102" s="20"/>
      <c r="P102" s="20"/>
      <c r="Q102" s="20"/>
      <c r="R102" s="15"/>
    </row>
    <row r="103" spans="1:18" ht="14.25" customHeight="1">
      <c r="A103" s="100"/>
      <c r="B103" s="95"/>
      <c r="C103" s="95"/>
      <c r="D103" s="95"/>
      <c r="E103" s="95"/>
      <c r="F103" s="94"/>
      <c r="G103" s="82">
        <f>G105</f>
        <v>238496</v>
      </c>
      <c r="H103" s="82">
        <f>H105</f>
        <v>254189</v>
      </c>
      <c r="I103" s="94"/>
      <c r="J103" s="94"/>
      <c r="K103" s="30"/>
      <c r="L103" s="27"/>
      <c r="M103" s="27"/>
      <c r="N103" s="20"/>
      <c r="O103" s="20"/>
      <c r="P103" s="20"/>
      <c r="Q103" s="20"/>
      <c r="R103" s="15"/>
    </row>
    <row r="104" spans="1:18" ht="14.25" customHeight="1">
      <c r="A104" s="100" t="s">
        <v>151</v>
      </c>
      <c r="B104" s="95" t="str">
        <f>B$98</f>
        <v>03</v>
      </c>
      <c r="C104" s="95" t="s">
        <v>21</v>
      </c>
      <c r="D104" s="95" t="str">
        <f>D102</f>
        <v>202 67 00</v>
      </c>
      <c r="E104" s="95" t="s">
        <v>122</v>
      </c>
      <c r="F104" s="94">
        <v>49</v>
      </c>
      <c r="G104" s="83"/>
      <c r="H104" s="83"/>
      <c r="I104" s="98">
        <v>49</v>
      </c>
      <c r="J104" s="98">
        <v>49</v>
      </c>
      <c r="K104" s="30"/>
      <c r="L104" s="27"/>
      <c r="M104" s="27"/>
      <c r="N104" s="20"/>
      <c r="O104" s="20"/>
      <c r="P104" s="20"/>
      <c r="Q104" s="20"/>
      <c r="R104" s="15"/>
    </row>
    <row r="105" spans="1:18" ht="14.25" customHeight="1">
      <c r="A105" s="100"/>
      <c r="B105" s="95"/>
      <c r="C105" s="95"/>
      <c r="D105" s="95"/>
      <c r="E105" s="95"/>
      <c r="F105" s="94"/>
      <c r="G105" s="83">
        <f>24567+213947-18</f>
        <v>238496</v>
      </c>
      <c r="H105" s="83">
        <f>27116+227094-21</f>
        <v>254189</v>
      </c>
      <c r="I105" s="98"/>
      <c r="J105" s="98"/>
      <c r="K105" s="3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35" t="s">
        <v>71</v>
      </c>
      <c r="B106" s="36"/>
      <c r="C106" s="36"/>
      <c r="D106" s="36"/>
      <c r="E106" s="36"/>
      <c r="F106" s="82"/>
      <c r="G106" s="83"/>
      <c r="H106" s="83"/>
      <c r="I106" s="83"/>
      <c r="J106" s="83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35" t="s">
        <v>72</v>
      </c>
      <c r="B107" s="36"/>
      <c r="C107" s="36"/>
      <c r="D107" s="36"/>
      <c r="E107" s="36"/>
      <c r="F107" s="82"/>
      <c r="G107" s="83"/>
      <c r="H107" s="83"/>
      <c r="I107" s="83"/>
      <c r="J107" s="83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35" t="s">
        <v>75</v>
      </c>
      <c r="B108" s="36" t="e">
        <f>#REF!</f>
        <v>#REF!</v>
      </c>
      <c r="C108" s="36" t="e">
        <f>#REF!</f>
        <v>#REF!</v>
      </c>
      <c r="D108" s="36" t="e">
        <f>#REF!</f>
        <v>#REF!</v>
      </c>
      <c r="E108" s="36" t="s">
        <v>69</v>
      </c>
      <c r="F108" s="82"/>
      <c r="G108" s="83"/>
      <c r="H108" s="83"/>
      <c r="I108" s="83"/>
      <c r="J108" s="83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35" t="s">
        <v>71</v>
      </c>
      <c r="B109" s="36"/>
      <c r="C109" s="36"/>
      <c r="D109" s="36"/>
      <c r="E109" s="36"/>
      <c r="F109" s="82"/>
      <c r="G109" s="83"/>
      <c r="H109" s="83"/>
      <c r="I109" s="83"/>
      <c r="J109" s="83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35" t="s">
        <v>72</v>
      </c>
      <c r="B110" s="36"/>
      <c r="C110" s="36"/>
      <c r="D110" s="36"/>
      <c r="E110" s="36"/>
      <c r="F110" s="82"/>
      <c r="G110" s="83"/>
      <c r="H110" s="83"/>
      <c r="I110" s="83"/>
      <c r="J110" s="83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35" t="s">
        <v>76</v>
      </c>
      <c r="B111" s="36"/>
      <c r="C111" s="36"/>
      <c r="D111" s="36"/>
      <c r="E111" s="36"/>
      <c r="F111" s="82"/>
      <c r="G111" s="83"/>
      <c r="H111" s="83"/>
      <c r="I111" s="83"/>
      <c r="J111" s="83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35" t="s">
        <v>77</v>
      </c>
      <c r="B112" s="36" t="e">
        <f>#REF!</f>
        <v>#REF!</v>
      </c>
      <c r="C112" s="36" t="e">
        <f>#REF!</f>
        <v>#REF!</v>
      </c>
      <c r="D112" s="36" t="e">
        <f>#REF!</f>
        <v>#REF!</v>
      </c>
      <c r="E112" s="36" t="s">
        <v>70</v>
      </c>
      <c r="F112" s="82"/>
      <c r="G112" s="83"/>
      <c r="H112" s="83"/>
      <c r="I112" s="83"/>
      <c r="J112" s="83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35" t="s">
        <v>66</v>
      </c>
      <c r="B113" s="36"/>
      <c r="C113" s="36"/>
      <c r="D113" s="36"/>
      <c r="E113" s="36"/>
      <c r="F113" s="82"/>
      <c r="G113" s="83"/>
      <c r="H113" s="83"/>
      <c r="I113" s="83"/>
      <c r="J113" s="83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35" t="s">
        <v>73</v>
      </c>
      <c r="B114" s="36"/>
      <c r="C114" s="36"/>
      <c r="D114" s="36"/>
      <c r="E114" s="36"/>
      <c r="F114" s="82"/>
      <c r="G114" s="83"/>
      <c r="H114" s="83"/>
      <c r="I114" s="83"/>
      <c r="J114" s="83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35" t="s">
        <v>74</v>
      </c>
      <c r="B115" s="36" t="e">
        <f>#REF!</f>
        <v>#REF!</v>
      </c>
      <c r="C115" s="36" t="e">
        <f>#REF!</f>
        <v>#REF!</v>
      </c>
      <c r="D115" s="36" t="e">
        <f>#REF!</f>
        <v>#REF!</v>
      </c>
      <c r="E115" s="36" t="s">
        <v>68</v>
      </c>
      <c r="F115" s="82"/>
      <c r="G115" s="83"/>
      <c r="H115" s="83"/>
      <c r="I115" s="83"/>
      <c r="J115" s="83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35" t="s">
        <v>1</v>
      </c>
      <c r="B116" s="36"/>
      <c r="C116" s="36"/>
      <c r="D116" s="36"/>
      <c r="E116" s="36"/>
      <c r="F116" s="82"/>
      <c r="G116" s="83"/>
      <c r="H116" s="83"/>
      <c r="I116" s="83"/>
      <c r="J116" s="83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35" t="s">
        <v>0</v>
      </c>
      <c r="B117" s="36"/>
      <c r="C117" s="36"/>
      <c r="D117" s="36"/>
      <c r="E117" s="36"/>
      <c r="F117" s="82"/>
      <c r="G117" s="83"/>
      <c r="H117" s="83"/>
      <c r="I117" s="83"/>
      <c r="J117" s="83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35" t="s">
        <v>86</v>
      </c>
      <c r="B118" s="36"/>
      <c r="C118" s="36"/>
      <c r="D118" s="36"/>
      <c r="E118" s="36"/>
      <c r="F118" s="82"/>
      <c r="G118" s="83"/>
      <c r="H118" s="83"/>
      <c r="I118" s="83"/>
      <c r="J118" s="83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35" t="s">
        <v>87</v>
      </c>
      <c r="B119" s="36" t="e">
        <f>#REF!</f>
        <v>#REF!</v>
      </c>
      <c r="C119" s="36" t="e">
        <f>#REF!</f>
        <v>#REF!</v>
      </c>
      <c r="D119" s="36" t="e">
        <f>#REF!</f>
        <v>#REF!</v>
      </c>
      <c r="E119" s="36" t="s">
        <v>69</v>
      </c>
      <c r="F119" s="82"/>
      <c r="G119" s="83"/>
      <c r="H119" s="83"/>
      <c r="I119" s="83"/>
      <c r="J119" s="83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35" t="s">
        <v>1</v>
      </c>
      <c r="B120" s="36"/>
      <c r="C120" s="36"/>
      <c r="D120" s="36"/>
      <c r="E120" s="36"/>
      <c r="F120" s="82"/>
      <c r="G120" s="83"/>
      <c r="H120" s="83"/>
      <c r="I120" s="83"/>
      <c r="J120" s="83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35" t="s">
        <v>2</v>
      </c>
      <c r="B121" s="36"/>
      <c r="C121" s="36"/>
      <c r="D121" s="36"/>
      <c r="E121" s="36"/>
      <c r="F121" s="82"/>
      <c r="G121" s="83"/>
      <c r="H121" s="83"/>
      <c r="I121" s="83"/>
      <c r="J121" s="83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35" t="s">
        <v>88</v>
      </c>
      <c r="B122" s="36"/>
      <c r="C122" s="36"/>
      <c r="D122" s="36"/>
      <c r="E122" s="36"/>
      <c r="F122" s="82"/>
      <c r="G122" s="83"/>
      <c r="H122" s="83"/>
      <c r="I122" s="83"/>
      <c r="J122" s="83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35" t="s">
        <v>3</v>
      </c>
      <c r="B123" s="36"/>
      <c r="C123" s="36"/>
      <c r="D123" s="36"/>
      <c r="E123" s="36"/>
      <c r="F123" s="82"/>
      <c r="G123" s="83"/>
      <c r="H123" s="83"/>
      <c r="I123" s="83"/>
      <c r="J123" s="83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35" t="s">
        <v>89</v>
      </c>
      <c r="B124" s="36"/>
      <c r="C124" s="36"/>
      <c r="D124" s="36"/>
      <c r="E124" s="36"/>
      <c r="F124" s="82"/>
      <c r="G124" s="83"/>
      <c r="H124" s="83"/>
      <c r="I124" s="83"/>
      <c r="J124" s="83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35" t="s">
        <v>67</v>
      </c>
      <c r="B125" s="36" t="e">
        <f>#REF!</f>
        <v>#REF!</v>
      </c>
      <c r="C125" s="36" t="e">
        <f>#REF!</f>
        <v>#REF!</v>
      </c>
      <c r="D125" s="36" t="e">
        <f>#REF!</f>
        <v>#REF!</v>
      </c>
      <c r="E125" s="36" t="s">
        <v>70</v>
      </c>
      <c r="F125" s="82"/>
      <c r="G125" s="83"/>
      <c r="H125" s="83"/>
      <c r="I125" s="83"/>
      <c r="J125" s="83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35" t="s">
        <v>78</v>
      </c>
      <c r="B126" s="36"/>
      <c r="C126" s="36"/>
      <c r="D126" s="36"/>
      <c r="E126" s="36"/>
      <c r="F126" s="82"/>
      <c r="G126" s="83"/>
      <c r="H126" s="83"/>
      <c r="I126" s="83"/>
      <c r="J126" s="83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35" t="s">
        <v>79</v>
      </c>
      <c r="B127" s="36" t="e">
        <f>#REF!</f>
        <v>#REF!</v>
      </c>
      <c r="C127" s="36" t="e">
        <f>#REF!</f>
        <v>#REF!</v>
      </c>
      <c r="D127" s="36" t="e">
        <f>#REF!</f>
        <v>#REF!</v>
      </c>
      <c r="E127" s="36" t="s">
        <v>4</v>
      </c>
      <c r="F127" s="82"/>
      <c r="G127" s="83"/>
      <c r="H127" s="83"/>
      <c r="I127" s="83"/>
      <c r="J127" s="83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35" t="s">
        <v>80</v>
      </c>
      <c r="B128" s="36"/>
      <c r="C128" s="36"/>
      <c r="D128" s="36"/>
      <c r="E128" s="36"/>
      <c r="F128" s="82"/>
      <c r="G128" s="83"/>
      <c r="H128" s="83"/>
      <c r="I128" s="83"/>
      <c r="J128" s="83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35" t="s">
        <v>5</v>
      </c>
      <c r="B129" s="36"/>
      <c r="C129" s="36"/>
      <c r="D129" s="36"/>
      <c r="E129" s="36"/>
      <c r="F129" s="82"/>
      <c r="G129" s="83"/>
      <c r="H129" s="83"/>
      <c r="I129" s="83"/>
      <c r="J129" s="83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35" t="s">
        <v>6</v>
      </c>
      <c r="B130" s="36"/>
      <c r="C130" s="36"/>
      <c r="D130" s="36"/>
      <c r="E130" s="36"/>
      <c r="F130" s="82"/>
      <c r="G130" s="83"/>
      <c r="H130" s="83"/>
      <c r="I130" s="83"/>
      <c r="J130" s="83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35" t="s">
        <v>81</v>
      </c>
      <c r="B131" s="36"/>
      <c r="C131" s="36"/>
      <c r="D131" s="36"/>
      <c r="E131" s="36"/>
      <c r="F131" s="82"/>
      <c r="G131" s="83"/>
      <c r="H131" s="83"/>
      <c r="I131" s="83"/>
      <c r="J131" s="83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35" t="s">
        <v>82</v>
      </c>
      <c r="B132" s="36"/>
      <c r="C132" s="36"/>
      <c r="D132" s="36"/>
      <c r="E132" s="36"/>
      <c r="F132" s="82"/>
      <c r="G132" s="83"/>
      <c r="H132" s="83"/>
      <c r="I132" s="83"/>
      <c r="J132" s="83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35" t="s">
        <v>83</v>
      </c>
      <c r="B133" s="36"/>
      <c r="C133" s="36"/>
      <c r="D133" s="36"/>
      <c r="E133" s="36"/>
      <c r="F133" s="82"/>
      <c r="G133" s="83"/>
      <c r="H133" s="83"/>
      <c r="I133" s="83"/>
      <c r="J133" s="83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35" t="s">
        <v>7</v>
      </c>
      <c r="B134" s="36" t="e">
        <f>#REF!</f>
        <v>#REF!</v>
      </c>
      <c r="C134" s="36" t="e">
        <f>#REF!</f>
        <v>#REF!</v>
      </c>
      <c r="D134" s="36" t="e">
        <f>#REF!</f>
        <v>#REF!</v>
      </c>
      <c r="E134" s="36" t="s">
        <v>8</v>
      </c>
      <c r="F134" s="82"/>
      <c r="G134" s="83"/>
      <c r="H134" s="83"/>
      <c r="I134" s="83"/>
      <c r="J134" s="83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>
      <c r="A135" s="50" t="s">
        <v>136</v>
      </c>
      <c r="B135" s="60" t="s">
        <v>24</v>
      </c>
      <c r="C135" s="60"/>
      <c r="D135" s="60"/>
      <c r="E135" s="60"/>
      <c r="F135" s="80">
        <f>F136</f>
        <v>300</v>
      </c>
      <c r="G135" s="81"/>
      <c r="H135" s="81"/>
      <c r="I135" s="80">
        <f aca="true" t="shared" si="1" ref="I135:J137">I136</f>
        <v>200</v>
      </c>
      <c r="J135" s="80">
        <f t="shared" si="1"/>
        <v>0</v>
      </c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>
      <c r="A136" s="50" t="s">
        <v>132</v>
      </c>
      <c r="B136" s="60" t="s">
        <v>24</v>
      </c>
      <c r="C136" s="60" t="s">
        <v>133</v>
      </c>
      <c r="D136" s="36"/>
      <c r="E136" s="36"/>
      <c r="F136" s="80">
        <f>F137</f>
        <v>300</v>
      </c>
      <c r="G136" s="83"/>
      <c r="H136" s="83"/>
      <c r="I136" s="80">
        <f t="shared" si="1"/>
        <v>200</v>
      </c>
      <c r="J136" s="80">
        <f t="shared" si="1"/>
        <v>0</v>
      </c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35" t="s">
        <v>134</v>
      </c>
      <c r="B137" s="36" t="s">
        <v>24</v>
      </c>
      <c r="C137" s="36" t="s">
        <v>133</v>
      </c>
      <c r="D137" s="36" t="s">
        <v>140</v>
      </c>
      <c r="E137" s="36"/>
      <c r="F137" s="82">
        <f>F138</f>
        <v>300</v>
      </c>
      <c r="G137" s="83"/>
      <c r="H137" s="83"/>
      <c r="I137" s="82">
        <f t="shared" si="1"/>
        <v>200</v>
      </c>
      <c r="J137" s="82">
        <f t="shared" si="1"/>
        <v>0</v>
      </c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35" t="s">
        <v>135</v>
      </c>
      <c r="B138" s="36" t="s">
        <v>24</v>
      </c>
      <c r="C138" s="36" t="s">
        <v>133</v>
      </c>
      <c r="D138" s="36" t="s">
        <v>139</v>
      </c>
      <c r="E138" s="36"/>
      <c r="F138" s="82">
        <f>F139</f>
        <v>300</v>
      </c>
      <c r="G138" s="83"/>
      <c r="H138" s="83"/>
      <c r="I138" s="82">
        <f>I139</f>
        <v>200</v>
      </c>
      <c r="J138" s="82">
        <f>J140</f>
        <v>0</v>
      </c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>
      <c r="A139" s="100" t="s">
        <v>151</v>
      </c>
      <c r="B139" s="95" t="s">
        <v>24</v>
      </c>
      <c r="C139" s="95" t="s">
        <v>133</v>
      </c>
      <c r="D139" s="95" t="s">
        <v>139</v>
      </c>
      <c r="E139" s="95" t="s">
        <v>122</v>
      </c>
      <c r="F139" s="94">
        <v>300</v>
      </c>
      <c r="G139" s="83"/>
      <c r="H139" s="83"/>
      <c r="I139" s="98">
        <v>200</v>
      </c>
      <c r="J139" s="98"/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100"/>
      <c r="B140" s="95"/>
      <c r="C140" s="95"/>
      <c r="D140" s="95"/>
      <c r="E140" s="95"/>
      <c r="F140" s="94"/>
      <c r="G140" s="83"/>
      <c r="H140" s="83"/>
      <c r="I140" s="98"/>
      <c r="J140" s="98"/>
      <c r="K140" s="30"/>
      <c r="L140" s="27"/>
      <c r="M140" s="27"/>
      <c r="N140" s="20"/>
      <c r="O140" s="20"/>
      <c r="P140" s="20"/>
      <c r="Q140" s="20"/>
      <c r="R140" s="15"/>
    </row>
    <row r="141" spans="1:18" s="4" customFormat="1" ht="14.25" customHeight="1">
      <c r="A141" s="41" t="s">
        <v>10</v>
      </c>
      <c r="B141" s="60" t="s">
        <v>20</v>
      </c>
      <c r="C141" s="60"/>
      <c r="D141" s="60"/>
      <c r="E141" s="60"/>
      <c r="F141" s="80">
        <f>F142+F155+F177</f>
        <v>9714</v>
      </c>
      <c r="G141" s="80" t="e">
        <f>G142+G177+#REF!</f>
        <v>#REF!</v>
      </c>
      <c r="H141" s="80" t="e">
        <f>H142+H177+#REF!</f>
        <v>#REF!</v>
      </c>
      <c r="I141" s="80">
        <f>I142+I155+I177</f>
        <v>9610</v>
      </c>
      <c r="J141" s="80">
        <f>J142+J155+J177</f>
        <v>10092</v>
      </c>
      <c r="K141" s="73"/>
      <c r="L141" s="39"/>
      <c r="M141" s="39"/>
      <c r="N141" s="40"/>
      <c r="O141" s="40"/>
      <c r="P141" s="40"/>
      <c r="Q141" s="40"/>
      <c r="R141" s="26"/>
    </row>
    <row r="142" spans="1:18" ht="14.25" customHeight="1">
      <c r="A142" s="41" t="s">
        <v>11</v>
      </c>
      <c r="B142" s="60" t="str">
        <f>B$141</f>
        <v>05</v>
      </c>
      <c r="C142" s="60" t="s">
        <v>17</v>
      </c>
      <c r="D142" s="60"/>
      <c r="E142" s="60"/>
      <c r="F142" s="80">
        <f>F143</f>
        <v>400</v>
      </c>
      <c r="G142" s="80" t="e">
        <f>G143</f>
        <v>#REF!</v>
      </c>
      <c r="H142" s="80" t="e">
        <f>H143</f>
        <v>#REF!</v>
      </c>
      <c r="I142" s="80">
        <f>I143</f>
        <v>400</v>
      </c>
      <c r="J142" s="80">
        <f>J143</f>
        <v>400</v>
      </c>
      <c r="K142" s="72"/>
      <c r="L142" s="28"/>
      <c r="M142" s="28"/>
      <c r="N142" s="11"/>
      <c r="O142" s="11"/>
      <c r="P142" s="11"/>
      <c r="Q142" s="11"/>
      <c r="R142" s="15"/>
    </row>
    <row r="143" spans="1:18" ht="14.25" customHeight="1">
      <c r="A143" s="47" t="s">
        <v>90</v>
      </c>
      <c r="B143" s="36" t="str">
        <f>B141</f>
        <v>05</v>
      </c>
      <c r="C143" s="36" t="str">
        <f>C142</f>
        <v>01</v>
      </c>
      <c r="D143" s="36" t="s">
        <v>91</v>
      </c>
      <c r="E143" s="36"/>
      <c r="F143" s="82">
        <f>F144+F149</f>
        <v>400</v>
      </c>
      <c r="G143" s="82" t="e">
        <f>#REF!+#REF!+#REF!</f>
        <v>#REF!</v>
      </c>
      <c r="H143" s="82" t="e">
        <f>#REF!+#REF!+#REF!</f>
        <v>#REF!</v>
      </c>
      <c r="I143" s="82">
        <f>I144+I152</f>
        <v>400</v>
      </c>
      <c r="J143" s="82">
        <f>J144+J152</f>
        <v>400</v>
      </c>
      <c r="K143" s="30"/>
      <c r="L143" s="27"/>
      <c r="M143" s="27"/>
      <c r="N143" s="20"/>
      <c r="O143" s="20"/>
      <c r="P143" s="20"/>
      <c r="Q143" s="20"/>
      <c r="R143" s="15"/>
    </row>
    <row r="144" spans="1:18" s="2" customFormat="1" ht="14.25" customHeight="1">
      <c r="A144" s="104" t="s">
        <v>161</v>
      </c>
      <c r="B144" s="95" t="s">
        <v>20</v>
      </c>
      <c r="C144" s="95" t="s">
        <v>17</v>
      </c>
      <c r="D144" s="95" t="s">
        <v>92</v>
      </c>
      <c r="E144" s="95"/>
      <c r="F144" s="94">
        <f>F147</f>
        <v>375</v>
      </c>
      <c r="G144" s="86"/>
      <c r="H144" s="86"/>
      <c r="I144" s="94">
        <f>I147</f>
        <v>400</v>
      </c>
      <c r="J144" s="98">
        <f>J147</f>
        <v>400</v>
      </c>
      <c r="K144" s="30"/>
      <c r="L144" s="27"/>
      <c r="M144" s="27"/>
      <c r="N144" s="20"/>
      <c r="O144" s="20"/>
      <c r="P144" s="20"/>
      <c r="Q144" s="20"/>
      <c r="R144" s="22"/>
    </row>
    <row r="145" spans="1:18" s="2" customFormat="1" ht="14.25" customHeight="1">
      <c r="A145" s="104"/>
      <c r="B145" s="95"/>
      <c r="C145" s="95"/>
      <c r="D145" s="95"/>
      <c r="E145" s="95"/>
      <c r="F145" s="94"/>
      <c r="G145" s="86"/>
      <c r="H145" s="86"/>
      <c r="I145" s="94"/>
      <c r="J145" s="98"/>
      <c r="K145" s="30"/>
      <c r="L145" s="27"/>
      <c r="M145" s="27"/>
      <c r="N145" s="20"/>
      <c r="O145" s="20"/>
      <c r="P145" s="20"/>
      <c r="Q145" s="20"/>
      <c r="R145" s="22"/>
    </row>
    <row r="146" spans="1:18" s="2" customFormat="1" ht="20.25" customHeight="1">
      <c r="A146" s="104"/>
      <c r="B146" s="95"/>
      <c r="C146" s="95"/>
      <c r="D146" s="95"/>
      <c r="E146" s="95"/>
      <c r="F146" s="94"/>
      <c r="G146" s="86"/>
      <c r="H146" s="86"/>
      <c r="I146" s="94"/>
      <c r="J146" s="98"/>
      <c r="K146" s="30"/>
      <c r="L146" s="27"/>
      <c r="M146" s="27"/>
      <c r="N146" s="20"/>
      <c r="O146" s="20"/>
      <c r="P146" s="20"/>
      <c r="Q146" s="20"/>
      <c r="R146" s="22"/>
    </row>
    <row r="147" spans="1:18" s="2" customFormat="1" ht="14.25" customHeight="1">
      <c r="A147" s="100" t="s">
        <v>151</v>
      </c>
      <c r="B147" s="95" t="s">
        <v>20</v>
      </c>
      <c r="C147" s="95" t="s">
        <v>17</v>
      </c>
      <c r="D147" s="95" t="s">
        <v>92</v>
      </c>
      <c r="E147" s="95" t="s">
        <v>122</v>
      </c>
      <c r="F147" s="94">
        <v>375</v>
      </c>
      <c r="G147" s="86"/>
      <c r="H147" s="86"/>
      <c r="I147" s="98">
        <v>400</v>
      </c>
      <c r="J147" s="98">
        <v>400</v>
      </c>
      <c r="K147" s="30"/>
      <c r="L147" s="27"/>
      <c r="M147" s="27"/>
      <c r="N147" s="20"/>
      <c r="O147" s="20"/>
      <c r="P147" s="20"/>
      <c r="Q147" s="20"/>
      <c r="R147" s="22"/>
    </row>
    <row r="148" spans="1:18" s="2" customFormat="1" ht="17.25" customHeight="1">
      <c r="A148" s="100"/>
      <c r="B148" s="95"/>
      <c r="C148" s="95"/>
      <c r="D148" s="95"/>
      <c r="E148" s="95"/>
      <c r="F148" s="94"/>
      <c r="G148" s="86"/>
      <c r="H148" s="86"/>
      <c r="I148" s="98"/>
      <c r="J148" s="98"/>
      <c r="K148" s="30"/>
      <c r="L148" s="27"/>
      <c r="M148" s="27"/>
      <c r="N148" s="20"/>
      <c r="O148" s="20"/>
      <c r="P148" s="20"/>
      <c r="Q148" s="20"/>
      <c r="R148" s="22"/>
    </row>
    <row r="149" spans="1:18" s="2" customFormat="1" ht="17.25" customHeight="1">
      <c r="A149" s="100" t="s">
        <v>162</v>
      </c>
      <c r="B149" s="95" t="s">
        <v>20</v>
      </c>
      <c r="C149" s="95" t="s">
        <v>17</v>
      </c>
      <c r="D149" s="95" t="s">
        <v>146</v>
      </c>
      <c r="E149" s="95"/>
      <c r="F149" s="94">
        <f>F153</f>
        <v>25</v>
      </c>
      <c r="G149" s="86"/>
      <c r="H149" s="86"/>
      <c r="I149" s="98"/>
      <c r="J149" s="98"/>
      <c r="K149" s="30"/>
      <c r="L149" s="27"/>
      <c r="M149" s="27"/>
      <c r="N149" s="20"/>
      <c r="O149" s="20"/>
      <c r="P149" s="20"/>
      <c r="Q149" s="20"/>
      <c r="R149" s="22"/>
    </row>
    <row r="150" spans="1:18" s="2" customFormat="1" ht="17.25" customHeight="1">
      <c r="A150" s="100"/>
      <c r="B150" s="95"/>
      <c r="C150" s="95"/>
      <c r="D150" s="95"/>
      <c r="E150" s="95"/>
      <c r="F150" s="94"/>
      <c r="G150" s="86"/>
      <c r="H150" s="86"/>
      <c r="I150" s="98"/>
      <c r="J150" s="98"/>
      <c r="K150" s="30"/>
      <c r="L150" s="27"/>
      <c r="M150" s="27"/>
      <c r="N150" s="20"/>
      <c r="O150" s="20"/>
      <c r="P150" s="20"/>
      <c r="Q150" s="20"/>
      <c r="R150" s="22"/>
    </row>
    <row r="151" spans="1:18" s="2" customFormat="1" ht="17.25" customHeight="1">
      <c r="A151" s="100"/>
      <c r="B151" s="95"/>
      <c r="C151" s="95"/>
      <c r="D151" s="95"/>
      <c r="E151" s="95"/>
      <c r="F151" s="94"/>
      <c r="G151" s="86"/>
      <c r="H151" s="86"/>
      <c r="I151" s="98"/>
      <c r="J151" s="98"/>
      <c r="K151" s="30"/>
      <c r="L151" s="27"/>
      <c r="M151" s="27"/>
      <c r="N151" s="20"/>
      <c r="O151" s="20"/>
      <c r="P151" s="20"/>
      <c r="Q151" s="20"/>
      <c r="R151" s="22"/>
    </row>
    <row r="152" spans="1:18" s="2" customFormat="1" ht="17.25" customHeight="1">
      <c r="A152" s="100"/>
      <c r="B152" s="95"/>
      <c r="C152" s="95"/>
      <c r="D152" s="95"/>
      <c r="E152" s="95"/>
      <c r="F152" s="94"/>
      <c r="G152" s="86"/>
      <c r="H152" s="86"/>
      <c r="I152" s="98"/>
      <c r="J152" s="98"/>
      <c r="K152" s="30"/>
      <c r="L152" s="27"/>
      <c r="M152" s="27"/>
      <c r="N152" s="20"/>
      <c r="O152" s="20"/>
      <c r="P152" s="20"/>
      <c r="Q152" s="20"/>
      <c r="R152" s="22"/>
    </row>
    <row r="153" spans="1:18" s="2" customFormat="1" ht="17.25" customHeight="1">
      <c r="A153" s="100" t="s">
        <v>151</v>
      </c>
      <c r="B153" s="95" t="s">
        <v>20</v>
      </c>
      <c r="C153" s="95" t="s">
        <v>17</v>
      </c>
      <c r="D153" s="95" t="s">
        <v>146</v>
      </c>
      <c r="E153" s="95" t="s">
        <v>122</v>
      </c>
      <c r="F153" s="94">
        <v>25</v>
      </c>
      <c r="G153" s="86"/>
      <c r="H153" s="86"/>
      <c r="I153" s="98"/>
      <c r="J153" s="98"/>
      <c r="K153" s="30"/>
      <c r="L153" s="27"/>
      <c r="M153" s="27"/>
      <c r="N153" s="20"/>
      <c r="O153" s="20"/>
      <c r="P153" s="20"/>
      <c r="Q153" s="20"/>
      <c r="R153" s="22"/>
    </row>
    <row r="154" spans="1:18" s="2" customFormat="1" ht="17.25" customHeight="1">
      <c r="A154" s="100"/>
      <c r="B154" s="95"/>
      <c r="C154" s="95"/>
      <c r="D154" s="95"/>
      <c r="E154" s="95"/>
      <c r="F154" s="94"/>
      <c r="G154" s="86"/>
      <c r="H154" s="86"/>
      <c r="I154" s="98"/>
      <c r="J154" s="98"/>
      <c r="K154" s="30"/>
      <c r="L154" s="27"/>
      <c r="M154" s="27"/>
      <c r="N154" s="20"/>
      <c r="O154" s="20"/>
      <c r="P154" s="20"/>
      <c r="Q154" s="20"/>
      <c r="R154" s="22"/>
    </row>
    <row r="155" spans="1:18" s="2" customFormat="1" ht="14.25" customHeight="1">
      <c r="A155" s="43" t="s">
        <v>102</v>
      </c>
      <c r="B155" s="60" t="s">
        <v>20</v>
      </c>
      <c r="C155" s="60" t="s">
        <v>18</v>
      </c>
      <c r="D155" s="60"/>
      <c r="E155" s="60"/>
      <c r="F155" s="80">
        <f>F156</f>
        <v>6410</v>
      </c>
      <c r="G155" s="82"/>
      <c r="H155" s="86"/>
      <c r="I155" s="80">
        <f>I156</f>
        <v>6652</v>
      </c>
      <c r="J155" s="81">
        <f>J156</f>
        <v>7443</v>
      </c>
      <c r="K155" s="30"/>
      <c r="L155" s="27"/>
      <c r="M155" s="27"/>
      <c r="N155" s="20"/>
      <c r="O155" s="20"/>
      <c r="P155" s="20"/>
      <c r="Q155" s="20"/>
      <c r="R155" s="22"/>
    </row>
    <row r="156" spans="1:18" s="2" customFormat="1" ht="14.25" customHeight="1">
      <c r="A156" s="47" t="s">
        <v>84</v>
      </c>
      <c r="B156" s="36" t="s">
        <v>20</v>
      </c>
      <c r="C156" s="36" t="s">
        <v>18</v>
      </c>
      <c r="D156" s="36" t="s">
        <v>85</v>
      </c>
      <c r="E156" s="60"/>
      <c r="F156" s="82">
        <f>F157+F164+F171</f>
        <v>6410</v>
      </c>
      <c r="G156" s="82">
        <v>0</v>
      </c>
      <c r="H156" s="86"/>
      <c r="I156" s="82">
        <f>I157+I164+I171</f>
        <v>6652</v>
      </c>
      <c r="J156" s="83">
        <f>J157+J164+J171</f>
        <v>7443</v>
      </c>
      <c r="K156" s="30"/>
      <c r="L156" s="27"/>
      <c r="M156" s="27"/>
      <c r="N156" s="20"/>
      <c r="O156" s="20"/>
      <c r="P156" s="20"/>
      <c r="Q156" s="20"/>
      <c r="R156" s="22"/>
    </row>
    <row r="157" spans="1:18" s="2" customFormat="1" ht="14.25" customHeight="1">
      <c r="A157" s="104" t="s">
        <v>178</v>
      </c>
      <c r="B157" s="95" t="s">
        <v>20</v>
      </c>
      <c r="C157" s="95" t="s">
        <v>18</v>
      </c>
      <c r="D157" s="95" t="s">
        <v>103</v>
      </c>
      <c r="E157" s="95"/>
      <c r="F157" s="94">
        <f>F161</f>
        <v>4987</v>
      </c>
      <c r="G157" s="82"/>
      <c r="H157" s="86"/>
      <c r="I157" s="94">
        <f>I161</f>
        <v>5129</v>
      </c>
      <c r="J157" s="98">
        <f>J161</f>
        <v>5750</v>
      </c>
      <c r="K157" s="30"/>
      <c r="L157" s="27"/>
      <c r="M157" s="27"/>
      <c r="N157" s="20"/>
      <c r="O157" s="20"/>
      <c r="P157" s="20"/>
      <c r="Q157" s="20"/>
      <c r="R157" s="22"/>
    </row>
    <row r="158" spans="1:18" s="2" customFormat="1" ht="14.25" customHeight="1">
      <c r="A158" s="104"/>
      <c r="B158" s="95"/>
      <c r="C158" s="95"/>
      <c r="D158" s="95"/>
      <c r="E158" s="95"/>
      <c r="F158" s="94"/>
      <c r="G158" s="82"/>
      <c r="H158" s="86"/>
      <c r="I158" s="94"/>
      <c r="J158" s="98"/>
      <c r="K158" s="30"/>
      <c r="L158" s="27"/>
      <c r="M158" s="27"/>
      <c r="N158" s="20"/>
      <c r="O158" s="20"/>
      <c r="P158" s="20"/>
      <c r="Q158" s="20"/>
      <c r="R158" s="22"/>
    </row>
    <row r="159" spans="1:18" s="2" customFormat="1" ht="14.25" customHeight="1">
      <c r="A159" s="104"/>
      <c r="B159" s="95"/>
      <c r="C159" s="95"/>
      <c r="D159" s="95"/>
      <c r="E159" s="95"/>
      <c r="F159" s="94"/>
      <c r="G159" s="82"/>
      <c r="H159" s="86"/>
      <c r="I159" s="94"/>
      <c r="J159" s="98"/>
      <c r="K159" s="30"/>
      <c r="L159" s="27"/>
      <c r="M159" s="27"/>
      <c r="N159" s="20"/>
      <c r="O159" s="20"/>
      <c r="P159" s="20"/>
      <c r="Q159" s="20"/>
      <c r="R159" s="22"/>
    </row>
    <row r="160" spans="1:18" s="2" customFormat="1" ht="13.5" customHeight="1">
      <c r="A160" s="104"/>
      <c r="B160" s="95"/>
      <c r="C160" s="95"/>
      <c r="D160" s="95"/>
      <c r="E160" s="95"/>
      <c r="F160" s="94"/>
      <c r="G160" s="82"/>
      <c r="H160" s="86"/>
      <c r="I160" s="94"/>
      <c r="J160" s="98"/>
      <c r="K160" s="3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100" t="s">
        <v>163</v>
      </c>
      <c r="B161" s="95" t="s">
        <v>20</v>
      </c>
      <c r="C161" s="95" t="s">
        <v>18</v>
      </c>
      <c r="D161" s="95" t="s">
        <v>103</v>
      </c>
      <c r="E161" s="95" t="s">
        <v>124</v>
      </c>
      <c r="F161" s="94">
        <v>4987</v>
      </c>
      <c r="G161" s="82">
        <v>0</v>
      </c>
      <c r="H161" s="86"/>
      <c r="I161" s="98">
        <v>5129</v>
      </c>
      <c r="J161" s="98">
        <v>5750</v>
      </c>
      <c r="K161" s="30"/>
      <c r="L161" s="27"/>
      <c r="M161" s="27"/>
      <c r="N161" s="20"/>
      <c r="O161" s="20"/>
      <c r="P161" s="20"/>
      <c r="Q161" s="20"/>
      <c r="R161" s="22"/>
    </row>
    <row r="162" spans="1:18" s="2" customFormat="1" ht="14.25" customHeight="1">
      <c r="A162" s="100"/>
      <c r="B162" s="95"/>
      <c r="C162" s="95"/>
      <c r="D162" s="95"/>
      <c r="E162" s="95"/>
      <c r="F162" s="94"/>
      <c r="G162" s="82"/>
      <c r="H162" s="86"/>
      <c r="I162" s="98"/>
      <c r="J162" s="98"/>
      <c r="K162" s="30"/>
      <c r="L162" s="27"/>
      <c r="M162" s="27"/>
      <c r="N162" s="20"/>
      <c r="O162" s="20"/>
      <c r="P162" s="20"/>
      <c r="Q162" s="20"/>
      <c r="R162" s="22"/>
    </row>
    <row r="163" spans="1:18" s="2" customFormat="1" ht="18.75" customHeight="1">
      <c r="A163" s="100"/>
      <c r="B163" s="95"/>
      <c r="C163" s="95"/>
      <c r="D163" s="95"/>
      <c r="E163" s="95"/>
      <c r="F163" s="94"/>
      <c r="G163" s="82"/>
      <c r="H163" s="86"/>
      <c r="I163" s="98"/>
      <c r="J163" s="98"/>
      <c r="K163" s="30"/>
      <c r="L163" s="27"/>
      <c r="M163" s="27"/>
      <c r="N163" s="20"/>
      <c r="O163" s="20"/>
      <c r="P163" s="20"/>
      <c r="Q163" s="20"/>
      <c r="R163" s="22"/>
    </row>
    <row r="164" spans="1:18" s="2" customFormat="1" ht="14.25" customHeight="1">
      <c r="A164" s="104" t="s">
        <v>174</v>
      </c>
      <c r="B164" s="95" t="s">
        <v>20</v>
      </c>
      <c r="C164" s="95" t="s">
        <v>18</v>
      </c>
      <c r="D164" s="95" t="s">
        <v>104</v>
      </c>
      <c r="E164" s="95"/>
      <c r="F164" s="94">
        <f>F168</f>
        <v>1300</v>
      </c>
      <c r="G164" s="82"/>
      <c r="H164" s="86"/>
      <c r="I164" s="94">
        <f>I168</f>
        <v>1400</v>
      </c>
      <c r="J164" s="94">
        <f>J168</f>
        <v>1570</v>
      </c>
      <c r="K164" s="77"/>
      <c r="L164" s="27"/>
      <c r="M164" s="27"/>
      <c r="N164" s="20"/>
      <c r="O164" s="20"/>
      <c r="P164" s="20"/>
      <c r="Q164" s="20"/>
      <c r="R164" s="22"/>
    </row>
    <row r="165" spans="1:18" s="2" customFormat="1" ht="14.25" customHeight="1">
      <c r="A165" s="104"/>
      <c r="B165" s="95"/>
      <c r="C165" s="95"/>
      <c r="D165" s="95"/>
      <c r="E165" s="95"/>
      <c r="F165" s="94"/>
      <c r="G165" s="82"/>
      <c r="H165" s="86"/>
      <c r="I165" s="94"/>
      <c r="J165" s="94"/>
      <c r="K165" s="78"/>
      <c r="L165" s="27"/>
      <c r="M165" s="27"/>
      <c r="N165" s="20"/>
      <c r="O165" s="20"/>
      <c r="P165" s="20"/>
      <c r="Q165" s="20"/>
      <c r="R165" s="22"/>
    </row>
    <row r="166" spans="1:18" s="2" customFormat="1" ht="14.25" customHeight="1">
      <c r="A166" s="104"/>
      <c r="B166" s="95"/>
      <c r="C166" s="95"/>
      <c r="D166" s="95"/>
      <c r="E166" s="95"/>
      <c r="F166" s="94"/>
      <c r="G166" s="82"/>
      <c r="H166" s="86"/>
      <c r="I166" s="94"/>
      <c r="J166" s="94"/>
      <c r="K166" s="78"/>
      <c r="L166" s="27"/>
      <c r="M166" s="27"/>
      <c r="N166" s="20"/>
      <c r="O166" s="20"/>
      <c r="P166" s="20"/>
      <c r="Q166" s="20"/>
      <c r="R166" s="22"/>
    </row>
    <row r="167" spans="1:18" s="2" customFormat="1" ht="23.25" customHeight="1">
      <c r="A167" s="104"/>
      <c r="B167" s="95"/>
      <c r="C167" s="95"/>
      <c r="D167" s="95"/>
      <c r="E167" s="95"/>
      <c r="F167" s="94"/>
      <c r="G167" s="82"/>
      <c r="H167" s="86"/>
      <c r="I167" s="94"/>
      <c r="J167" s="94"/>
      <c r="K167" s="78"/>
      <c r="L167" s="27"/>
      <c r="M167" s="27"/>
      <c r="N167" s="20"/>
      <c r="O167" s="20"/>
      <c r="P167" s="20"/>
      <c r="Q167" s="20"/>
      <c r="R167" s="22"/>
    </row>
    <row r="168" spans="1:18" s="2" customFormat="1" ht="14.25" customHeight="1">
      <c r="A168" s="100" t="s">
        <v>164</v>
      </c>
      <c r="B168" s="95" t="s">
        <v>20</v>
      </c>
      <c r="C168" s="95" t="s">
        <v>18</v>
      </c>
      <c r="D168" s="95" t="s">
        <v>104</v>
      </c>
      <c r="E168" s="95" t="s">
        <v>124</v>
      </c>
      <c r="F168" s="94">
        <v>1300</v>
      </c>
      <c r="G168" s="82">
        <v>0</v>
      </c>
      <c r="H168" s="86"/>
      <c r="I168" s="98">
        <v>1400</v>
      </c>
      <c r="J168" s="98">
        <v>1570</v>
      </c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4.25" customHeight="1">
      <c r="A169" s="100"/>
      <c r="B169" s="95"/>
      <c r="C169" s="95"/>
      <c r="D169" s="95"/>
      <c r="E169" s="95"/>
      <c r="F169" s="94"/>
      <c r="G169" s="82"/>
      <c r="H169" s="86"/>
      <c r="I169" s="98"/>
      <c r="J169" s="98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23.25" customHeight="1">
      <c r="A170" s="100"/>
      <c r="B170" s="95"/>
      <c r="C170" s="95"/>
      <c r="D170" s="95"/>
      <c r="E170" s="95"/>
      <c r="F170" s="94"/>
      <c r="G170" s="82"/>
      <c r="H170" s="86"/>
      <c r="I170" s="98"/>
      <c r="J170" s="98"/>
      <c r="K170" s="77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104" t="s">
        <v>175</v>
      </c>
      <c r="B171" s="115" t="s">
        <v>20</v>
      </c>
      <c r="C171" s="95" t="s">
        <v>18</v>
      </c>
      <c r="D171" s="95" t="s">
        <v>105</v>
      </c>
      <c r="E171" s="95"/>
      <c r="F171" s="94">
        <f>F174</f>
        <v>123</v>
      </c>
      <c r="G171" s="82"/>
      <c r="H171" s="86"/>
      <c r="I171" s="94">
        <f>I174</f>
        <v>123</v>
      </c>
      <c r="J171" s="98">
        <f>J174</f>
        <v>123</v>
      </c>
      <c r="K171" s="78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104"/>
      <c r="B172" s="115"/>
      <c r="C172" s="95"/>
      <c r="D172" s="95"/>
      <c r="E172" s="95"/>
      <c r="F172" s="94"/>
      <c r="G172" s="82"/>
      <c r="H172" s="86"/>
      <c r="I172" s="94"/>
      <c r="J172" s="98"/>
      <c r="K172" s="78"/>
      <c r="L172" s="27"/>
      <c r="M172" s="27"/>
      <c r="N172" s="20"/>
      <c r="O172" s="20"/>
      <c r="P172" s="20"/>
      <c r="Q172" s="20"/>
      <c r="R172" s="22"/>
    </row>
    <row r="173" spans="1:18" s="2" customFormat="1" ht="21.75" customHeight="1">
      <c r="A173" s="104"/>
      <c r="B173" s="115"/>
      <c r="C173" s="95"/>
      <c r="D173" s="95"/>
      <c r="E173" s="95"/>
      <c r="F173" s="94"/>
      <c r="G173" s="82"/>
      <c r="H173" s="86"/>
      <c r="I173" s="94"/>
      <c r="J173" s="98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104" t="s">
        <v>164</v>
      </c>
      <c r="B174" s="115" t="s">
        <v>20</v>
      </c>
      <c r="C174" s="95" t="s">
        <v>18</v>
      </c>
      <c r="D174" s="95" t="s">
        <v>105</v>
      </c>
      <c r="E174" s="95" t="s">
        <v>124</v>
      </c>
      <c r="F174" s="94">
        <v>123</v>
      </c>
      <c r="G174" s="82"/>
      <c r="H174" s="86"/>
      <c r="I174" s="98">
        <v>123</v>
      </c>
      <c r="J174" s="98">
        <v>123</v>
      </c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104"/>
      <c r="B175" s="115"/>
      <c r="C175" s="95"/>
      <c r="D175" s="95"/>
      <c r="E175" s="95"/>
      <c r="F175" s="94"/>
      <c r="G175" s="82"/>
      <c r="H175" s="86"/>
      <c r="I175" s="98"/>
      <c r="J175" s="98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8.75" customHeight="1">
      <c r="A176" s="104"/>
      <c r="B176" s="115"/>
      <c r="C176" s="95"/>
      <c r="D176" s="95"/>
      <c r="E176" s="95"/>
      <c r="F176" s="94"/>
      <c r="G176" s="82"/>
      <c r="H176" s="86"/>
      <c r="I176" s="98"/>
      <c r="J176" s="98"/>
      <c r="K176" s="30"/>
      <c r="L176" s="27"/>
      <c r="M176" s="27"/>
      <c r="N176" s="20"/>
      <c r="O176" s="20"/>
      <c r="P176" s="20"/>
      <c r="Q176" s="20"/>
      <c r="R176" s="22"/>
    </row>
    <row r="177" spans="1:18" ht="14.25" customHeight="1">
      <c r="A177" s="41" t="s">
        <v>93</v>
      </c>
      <c r="B177" s="60" t="str">
        <f>B$141</f>
        <v>05</v>
      </c>
      <c r="C177" s="60" t="s">
        <v>19</v>
      </c>
      <c r="D177" s="60"/>
      <c r="E177" s="60"/>
      <c r="F177" s="80">
        <f>F178</f>
        <v>2904</v>
      </c>
      <c r="G177" s="80" t="e">
        <f>#REF!+#REF!+#REF!+#REF!+G179</f>
        <v>#REF!</v>
      </c>
      <c r="H177" s="80" t="e">
        <f>#REF!+#REF!+#REF!+#REF!+H179</f>
        <v>#REF!</v>
      </c>
      <c r="I177" s="80">
        <f>I178</f>
        <v>2558</v>
      </c>
      <c r="J177" s="80">
        <f>J178</f>
        <v>2249</v>
      </c>
      <c r="K177" s="72"/>
      <c r="L177" s="28"/>
      <c r="M177" s="28"/>
      <c r="N177" s="11"/>
      <c r="O177" s="11"/>
      <c r="P177" s="11"/>
      <c r="Q177" s="11"/>
      <c r="R177" s="15"/>
    </row>
    <row r="178" spans="1:18" ht="14.25" customHeight="1">
      <c r="A178" s="35" t="s">
        <v>93</v>
      </c>
      <c r="B178" s="36" t="s">
        <v>20</v>
      </c>
      <c r="C178" s="36" t="s">
        <v>19</v>
      </c>
      <c r="D178" s="36" t="s">
        <v>94</v>
      </c>
      <c r="E178" s="36"/>
      <c r="F178" s="82">
        <f>F179+F182+F185+F188</f>
        <v>2904</v>
      </c>
      <c r="G178" s="82"/>
      <c r="H178" s="80"/>
      <c r="I178" s="82">
        <f>I179+I182+I185+I188</f>
        <v>2558</v>
      </c>
      <c r="J178" s="82">
        <f>J179+J182+J185+J188</f>
        <v>2249</v>
      </c>
      <c r="K178" s="72"/>
      <c r="L178" s="28"/>
      <c r="M178" s="28"/>
      <c r="N178" s="11"/>
      <c r="O178" s="11"/>
      <c r="P178" s="11"/>
      <c r="Q178" s="11"/>
      <c r="R178" s="15"/>
    </row>
    <row r="179" spans="1:18" ht="14.25" customHeight="1">
      <c r="A179" s="45" t="s">
        <v>95</v>
      </c>
      <c r="B179" s="36" t="str">
        <f>B$141</f>
        <v>05</v>
      </c>
      <c r="C179" s="36" t="str">
        <f>C177</f>
        <v>03</v>
      </c>
      <c r="D179" s="36" t="s">
        <v>96</v>
      </c>
      <c r="E179" s="36"/>
      <c r="F179" s="82">
        <f>F180</f>
        <v>1949</v>
      </c>
      <c r="G179" s="82" t="e">
        <f>#REF!</f>
        <v>#REF!</v>
      </c>
      <c r="H179" s="82" t="e">
        <f>#REF!</f>
        <v>#REF!</v>
      </c>
      <c r="I179" s="82">
        <f>I180</f>
        <v>1949</v>
      </c>
      <c r="J179" s="82">
        <f>J180</f>
        <v>1949</v>
      </c>
      <c r="K179" s="72"/>
      <c r="L179" s="28"/>
      <c r="M179" s="28"/>
      <c r="N179" s="11"/>
      <c r="O179" s="11"/>
      <c r="P179" s="11"/>
      <c r="Q179" s="11"/>
      <c r="R179" s="15"/>
    </row>
    <row r="180" spans="1:18" ht="14.25" customHeight="1">
      <c r="A180" s="100" t="s">
        <v>151</v>
      </c>
      <c r="B180" s="95" t="s">
        <v>20</v>
      </c>
      <c r="C180" s="95" t="s">
        <v>19</v>
      </c>
      <c r="D180" s="95" t="s">
        <v>96</v>
      </c>
      <c r="E180" s="95" t="s">
        <v>122</v>
      </c>
      <c r="F180" s="94">
        <v>1949</v>
      </c>
      <c r="G180" s="82"/>
      <c r="H180" s="80"/>
      <c r="I180" s="98">
        <v>1949</v>
      </c>
      <c r="J180" s="98">
        <v>1949</v>
      </c>
      <c r="K180" s="72"/>
      <c r="L180" s="28"/>
      <c r="M180" s="28"/>
      <c r="N180" s="11"/>
      <c r="O180" s="11"/>
      <c r="P180" s="11"/>
      <c r="Q180" s="11"/>
      <c r="R180" s="15"/>
    </row>
    <row r="181" spans="1:18" ht="14.25" customHeight="1">
      <c r="A181" s="100"/>
      <c r="B181" s="95"/>
      <c r="C181" s="95"/>
      <c r="D181" s="95"/>
      <c r="E181" s="95"/>
      <c r="F181" s="94"/>
      <c r="G181" s="82"/>
      <c r="H181" s="80"/>
      <c r="I181" s="98"/>
      <c r="J181" s="98"/>
      <c r="K181" s="72"/>
      <c r="L181" s="28"/>
      <c r="M181" s="28"/>
      <c r="N181" s="11"/>
      <c r="O181" s="11"/>
      <c r="P181" s="11"/>
      <c r="Q181" s="11"/>
      <c r="R181" s="15"/>
    </row>
    <row r="182" spans="1:18" ht="14.25" customHeight="1">
      <c r="A182" s="44" t="s">
        <v>99</v>
      </c>
      <c r="B182" s="36" t="s">
        <v>20</v>
      </c>
      <c r="C182" s="36" t="s">
        <v>19</v>
      </c>
      <c r="D182" s="36" t="s">
        <v>100</v>
      </c>
      <c r="E182" s="36"/>
      <c r="F182" s="82">
        <f>F183</f>
        <v>100</v>
      </c>
      <c r="G182" s="86"/>
      <c r="H182" s="86"/>
      <c r="I182" s="82">
        <f>I183</f>
        <v>30</v>
      </c>
      <c r="J182" s="82">
        <f>J183</f>
        <v>0</v>
      </c>
      <c r="K182" s="30"/>
      <c r="L182" s="27"/>
      <c r="M182" s="27"/>
      <c r="N182" s="20"/>
      <c r="O182" s="20"/>
      <c r="P182" s="20"/>
      <c r="Q182" s="20"/>
      <c r="R182" s="15"/>
    </row>
    <row r="183" spans="1:18" ht="14.25" customHeight="1">
      <c r="A183" s="100" t="s">
        <v>151</v>
      </c>
      <c r="B183" s="95" t="s">
        <v>20</v>
      </c>
      <c r="C183" s="95" t="s">
        <v>19</v>
      </c>
      <c r="D183" s="95" t="s">
        <v>100</v>
      </c>
      <c r="E183" s="95" t="s">
        <v>122</v>
      </c>
      <c r="F183" s="94">
        <v>100</v>
      </c>
      <c r="G183" s="86"/>
      <c r="H183" s="86"/>
      <c r="I183" s="98">
        <v>30</v>
      </c>
      <c r="J183" s="98"/>
      <c r="K183" s="30"/>
      <c r="L183" s="27"/>
      <c r="M183" s="27"/>
      <c r="N183" s="20"/>
      <c r="O183" s="20"/>
      <c r="P183" s="20"/>
      <c r="Q183" s="20"/>
      <c r="R183" s="15"/>
    </row>
    <row r="184" spans="1:18" ht="14.25" customHeight="1">
      <c r="A184" s="100"/>
      <c r="B184" s="95"/>
      <c r="C184" s="95"/>
      <c r="D184" s="95"/>
      <c r="E184" s="95"/>
      <c r="F184" s="94"/>
      <c r="G184" s="86"/>
      <c r="H184" s="86"/>
      <c r="I184" s="98"/>
      <c r="J184" s="98"/>
      <c r="K184" s="30"/>
      <c r="L184" s="27"/>
      <c r="M184" s="27"/>
      <c r="N184" s="20"/>
      <c r="O184" s="20"/>
      <c r="P184" s="20"/>
      <c r="Q184" s="20"/>
      <c r="R184" s="15"/>
    </row>
    <row r="185" spans="1:18" ht="14.25" customHeight="1">
      <c r="A185" s="44" t="s">
        <v>97</v>
      </c>
      <c r="B185" s="36" t="s">
        <v>20</v>
      </c>
      <c r="C185" s="36" t="s">
        <v>19</v>
      </c>
      <c r="D185" s="36" t="s">
        <v>98</v>
      </c>
      <c r="E185" s="36"/>
      <c r="F185" s="82">
        <f>F186</f>
        <v>100</v>
      </c>
      <c r="G185" s="86"/>
      <c r="H185" s="86"/>
      <c r="I185" s="82">
        <f>I186</f>
        <v>70</v>
      </c>
      <c r="J185" s="82">
        <f>J186</f>
        <v>0</v>
      </c>
      <c r="K185" s="30"/>
      <c r="L185" s="27"/>
      <c r="M185" s="27"/>
      <c r="N185" s="20"/>
      <c r="O185" s="20"/>
      <c r="P185" s="20"/>
      <c r="Q185" s="20"/>
      <c r="R185" s="15"/>
    </row>
    <row r="186" spans="1:18" ht="14.25" customHeight="1">
      <c r="A186" s="100" t="s">
        <v>151</v>
      </c>
      <c r="B186" s="95" t="s">
        <v>20</v>
      </c>
      <c r="C186" s="95" t="s">
        <v>19</v>
      </c>
      <c r="D186" s="95" t="s">
        <v>98</v>
      </c>
      <c r="E186" s="95" t="s">
        <v>122</v>
      </c>
      <c r="F186" s="94">
        <v>100</v>
      </c>
      <c r="G186" s="86"/>
      <c r="H186" s="86"/>
      <c r="I186" s="98">
        <v>70</v>
      </c>
      <c r="J186" s="98"/>
      <c r="K186" s="30"/>
      <c r="L186" s="27"/>
      <c r="M186" s="27"/>
      <c r="N186" s="20"/>
      <c r="O186" s="20"/>
      <c r="P186" s="20"/>
      <c r="Q186" s="20"/>
      <c r="R186" s="15"/>
    </row>
    <row r="187" spans="1:18" ht="14.25" customHeight="1">
      <c r="A187" s="100"/>
      <c r="B187" s="95"/>
      <c r="C187" s="95"/>
      <c r="D187" s="95"/>
      <c r="E187" s="95"/>
      <c r="F187" s="94"/>
      <c r="G187" s="86"/>
      <c r="H187" s="86"/>
      <c r="I187" s="98"/>
      <c r="J187" s="98"/>
      <c r="K187" s="30"/>
      <c r="L187" s="27"/>
      <c r="M187" s="27"/>
      <c r="N187" s="20"/>
      <c r="O187" s="20"/>
      <c r="P187" s="20"/>
      <c r="Q187" s="20"/>
      <c r="R187" s="15"/>
    </row>
    <row r="188" spans="1:18" ht="14.25" customHeight="1">
      <c r="A188" s="104" t="s">
        <v>168</v>
      </c>
      <c r="B188" s="95" t="s">
        <v>20</v>
      </c>
      <c r="C188" s="95" t="s">
        <v>19</v>
      </c>
      <c r="D188" s="95" t="s">
        <v>101</v>
      </c>
      <c r="E188" s="95"/>
      <c r="F188" s="94">
        <f>F190</f>
        <v>755</v>
      </c>
      <c r="G188" s="86"/>
      <c r="H188" s="86"/>
      <c r="I188" s="94">
        <f>I190</f>
        <v>509</v>
      </c>
      <c r="J188" s="98">
        <f>J190</f>
        <v>300</v>
      </c>
      <c r="K188" s="30"/>
      <c r="L188" s="27"/>
      <c r="M188" s="27"/>
      <c r="N188" s="20"/>
      <c r="O188" s="20"/>
      <c r="P188" s="20"/>
      <c r="Q188" s="20"/>
      <c r="R188" s="15"/>
    </row>
    <row r="189" spans="1:18" ht="19.5" customHeight="1">
      <c r="A189" s="104"/>
      <c r="B189" s="95"/>
      <c r="C189" s="95"/>
      <c r="D189" s="95"/>
      <c r="E189" s="95"/>
      <c r="F189" s="94"/>
      <c r="G189" s="86"/>
      <c r="H189" s="86"/>
      <c r="I189" s="94"/>
      <c r="J189" s="98"/>
      <c r="K189" s="30"/>
      <c r="L189" s="27"/>
      <c r="M189" s="27"/>
      <c r="N189" s="20"/>
      <c r="O189" s="20"/>
      <c r="P189" s="20"/>
      <c r="Q189" s="20"/>
      <c r="R189" s="15"/>
    </row>
    <row r="190" spans="1:18" ht="14.25" customHeight="1">
      <c r="A190" s="100" t="s">
        <v>151</v>
      </c>
      <c r="B190" s="95" t="s">
        <v>20</v>
      </c>
      <c r="C190" s="95" t="s">
        <v>19</v>
      </c>
      <c r="D190" s="95" t="s">
        <v>101</v>
      </c>
      <c r="E190" s="95" t="s">
        <v>122</v>
      </c>
      <c r="F190" s="94">
        <v>755</v>
      </c>
      <c r="G190" s="86"/>
      <c r="H190" s="86"/>
      <c r="I190" s="98">
        <v>509</v>
      </c>
      <c r="J190" s="98">
        <v>300</v>
      </c>
      <c r="K190" s="30"/>
      <c r="L190" s="27"/>
      <c r="M190" s="27"/>
      <c r="N190" s="20"/>
      <c r="O190" s="20"/>
      <c r="P190" s="20"/>
      <c r="Q190" s="20"/>
      <c r="R190" s="15"/>
    </row>
    <row r="191" spans="1:18" ht="14.25" customHeight="1">
      <c r="A191" s="100"/>
      <c r="B191" s="95"/>
      <c r="C191" s="95"/>
      <c r="D191" s="95"/>
      <c r="E191" s="95"/>
      <c r="F191" s="94"/>
      <c r="G191" s="86"/>
      <c r="H191" s="86"/>
      <c r="I191" s="98"/>
      <c r="J191" s="98"/>
      <c r="K191" s="30"/>
      <c r="L191" s="27"/>
      <c r="M191" s="27"/>
      <c r="N191" s="20"/>
      <c r="O191" s="20"/>
      <c r="P191" s="20"/>
      <c r="Q191" s="20"/>
      <c r="R191" s="15"/>
    </row>
    <row r="192" spans="1:18" s="7" customFormat="1" ht="14.25" customHeight="1">
      <c r="A192" s="41" t="s">
        <v>12</v>
      </c>
      <c r="B192" s="60" t="s">
        <v>22</v>
      </c>
      <c r="C192" s="36"/>
      <c r="D192" s="36"/>
      <c r="E192" s="36"/>
      <c r="F192" s="80">
        <f>F193</f>
        <v>13.4</v>
      </c>
      <c r="G192" s="80" t="e">
        <f>#REF!+#REF!+#REF!+#REF!+#REF!+G193</f>
        <v>#REF!</v>
      </c>
      <c r="H192" s="80" t="e">
        <f>#REF!+#REF!+#REF!+#REF!+#REF!+H193</f>
        <v>#REF!</v>
      </c>
      <c r="I192" s="80">
        <f>I193</f>
        <v>11.5</v>
      </c>
      <c r="J192" s="80">
        <f>J193</f>
        <v>11.5</v>
      </c>
      <c r="K192" s="73"/>
      <c r="L192" s="39"/>
      <c r="M192" s="39"/>
      <c r="N192" s="40"/>
      <c r="O192" s="40"/>
      <c r="P192" s="40"/>
      <c r="Q192" s="40"/>
      <c r="R192" s="19"/>
    </row>
    <row r="193" spans="1:18" ht="14.25" customHeight="1">
      <c r="A193" s="43" t="s">
        <v>35</v>
      </c>
      <c r="B193" s="60" t="str">
        <f>B$192</f>
        <v>07</v>
      </c>
      <c r="C193" s="60" t="s">
        <v>22</v>
      </c>
      <c r="D193" s="60"/>
      <c r="E193" s="60"/>
      <c r="F193" s="80">
        <f>F194+F198</f>
        <v>13.4</v>
      </c>
      <c r="G193" s="80" t="e">
        <f>G194+#REF!+#REF!</f>
        <v>#REF!</v>
      </c>
      <c r="H193" s="80" t="e">
        <f>H194+#REF!+#REF!</f>
        <v>#REF!</v>
      </c>
      <c r="I193" s="80">
        <f>I194+I198</f>
        <v>11.5</v>
      </c>
      <c r="J193" s="80">
        <f>J194+J198</f>
        <v>11.5</v>
      </c>
      <c r="K193" s="72"/>
      <c r="L193" s="28"/>
      <c r="M193" s="28"/>
      <c r="N193" s="11"/>
      <c r="O193" s="11"/>
      <c r="P193" s="11"/>
      <c r="Q193" s="11"/>
      <c r="R193" s="15"/>
    </row>
    <row r="194" spans="1:18" s="2" customFormat="1" ht="14.25" customHeight="1">
      <c r="A194" s="44" t="s">
        <v>36</v>
      </c>
      <c r="B194" s="36" t="str">
        <f>B$192</f>
        <v>07</v>
      </c>
      <c r="C194" s="36" t="str">
        <f>C$193</f>
        <v>07</v>
      </c>
      <c r="D194" s="36" t="s">
        <v>42</v>
      </c>
      <c r="E194" s="36"/>
      <c r="F194" s="82">
        <f>F195</f>
        <v>4</v>
      </c>
      <c r="G194" s="82" t="e">
        <f>G195</f>
        <v>#REF!</v>
      </c>
      <c r="H194" s="82" t="e">
        <f>H195</f>
        <v>#REF!</v>
      </c>
      <c r="I194" s="82">
        <f>I195</f>
        <v>4</v>
      </c>
      <c r="J194" s="82">
        <f>J195</f>
        <v>4</v>
      </c>
      <c r="K194" s="30"/>
      <c r="L194" s="27"/>
      <c r="M194" s="27"/>
      <c r="N194" s="20"/>
      <c r="O194" s="20"/>
      <c r="P194" s="20"/>
      <c r="Q194" s="20"/>
      <c r="R194" s="22"/>
    </row>
    <row r="195" spans="1:18" s="2" customFormat="1" ht="14.25" customHeight="1">
      <c r="A195" s="44" t="s">
        <v>56</v>
      </c>
      <c r="B195" s="36" t="str">
        <f>B$192</f>
        <v>07</v>
      </c>
      <c r="C195" s="36" t="str">
        <f>C$193</f>
        <v>07</v>
      </c>
      <c r="D195" s="36" t="s">
        <v>37</v>
      </c>
      <c r="E195" s="36"/>
      <c r="F195" s="82">
        <f>F196</f>
        <v>4</v>
      </c>
      <c r="G195" s="82" t="e">
        <f>#REF!+G196</f>
        <v>#REF!</v>
      </c>
      <c r="H195" s="82" t="e">
        <f>#REF!+H196</f>
        <v>#REF!</v>
      </c>
      <c r="I195" s="82">
        <f>I196</f>
        <v>4</v>
      </c>
      <c r="J195" s="82">
        <f>J196</f>
        <v>4</v>
      </c>
      <c r="K195" s="30"/>
      <c r="L195" s="27"/>
      <c r="M195" s="27"/>
      <c r="N195" s="20"/>
      <c r="O195" s="20"/>
      <c r="P195" s="20"/>
      <c r="Q195" s="20"/>
      <c r="R195" s="22"/>
    </row>
    <row r="196" spans="1:18" ht="14.25" customHeight="1">
      <c r="A196" s="100" t="s">
        <v>151</v>
      </c>
      <c r="B196" s="95" t="str">
        <f>B$192</f>
        <v>07</v>
      </c>
      <c r="C196" s="95" t="str">
        <f>C$193</f>
        <v>07</v>
      </c>
      <c r="D196" s="95" t="str">
        <f>D195</f>
        <v>431 01 00</v>
      </c>
      <c r="E196" s="95" t="s">
        <v>122</v>
      </c>
      <c r="F196" s="94">
        <v>4</v>
      </c>
      <c r="G196" s="86"/>
      <c r="H196" s="86"/>
      <c r="I196" s="98">
        <v>4</v>
      </c>
      <c r="J196" s="98">
        <v>4</v>
      </c>
      <c r="K196" s="30"/>
      <c r="L196" s="27"/>
      <c r="M196" s="27"/>
      <c r="N196" s="20"/>
      <c r="O196" s="20"/>
      <c r="P196" s="20"/>
      <c r="Q196" s="20"/>
      <c r="R196" s="15"/>
    </row>
    <row r="197" spans="1:18" ht="14.25" customHeight="1">
      <c r="A197" s="100"/>
      <c r="B197" s="95"/>
      <c r="C197" s="95"/>
      <c r="D197" s="95"/>
      <c r="E197" s="95"/>
      <c r="F197" s="94"/>
      <c r="G197" s="86"/>
      <c r="H197" s="86"/>
      <c r="I197" s="98"/>
      <c r="J197" s="98"/>
      <c r="K197" s="30"/>
      <c r="L197" s="27"/>
      <c r="M197" s="27"/>
      <c r="N197" s="20"/>
      <c r="O197" s="20"/>
      <c r="P197" s="20"/>
      <c r="Q197" s="20"/>
      <c r="R197" s="15"/>
    </row>
    <row r="198" spans="1:18" ht="14.25" customHeight="1">
      <c r="A198" s="35" t="s">
        <v>176</v>
      </c>
      <c r="B198" s="36" t="s">
        <v>22</v>
      </c>
      <c r="C198" s="36" t="s">
        <v>22</v>
      </c>
      <c r="D198" s="36" t="s">
        <v>137</v>
      </c>
      <c r="E198" s="36"/>
      <c r="F198" s="82">
        <f>F199</f>
        <v>9.4</v>
      </c>
      <c r="G198" s="86"/>
      <c r="H198" s="86"/>
      <c r="I198" s="83">
        <f>I199</f>
        <v>7.5</v>
      </c>
      <c r="J198" s="83">
        <f>J199</f>
        <v>7.5</v>
      </c>
      <c r="K198" s="3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100" t="s">
        <v>151</v>
      </c>
      <c r="B199" s="95" t="s">
        <v>22</v>
      </c>
      <c r="C199" s="95" t="s">
        <v>22</v>
      </c>
      <c r="D199" s="95" t="s">
        <v>137</v>
      </c>
      <c r="E199" s="95" t="s">
        <v>122</v>
      </c>
      <c r="F199" s="94">
        <v>9.4</v>
      </c>
      <c r="G199" s="86"/>
      <c r="H199" s="86"/>
      <c r="I199" s="98">
        <v>7.5</v>
      </c>
      <c r="J199" s="98">
        <v>7.5</v>
      </c>
      <c r="K199" s="30"/>
      <c r="L199" s="27"/>
      <c r="M199" s="27"/>
      <c r="N199" s="20"/>
      <c r="O199" s="20"/>
      <c r="P199" s="20"/>
      <c r="Q199" s="20"/>
      <c r="R199" s="15"/>
    </row>
    <row r="200" spans="1:18" ht="14.25" customHeight="1">
      <c r="A200" s="100"/>
      <c r="B200" s="95"/>
      <c r="C200" s="95"/>
      <c r="D200" s="95"/>
      <c r="E200" s="95"/>
      <c r="F200" s="94"/>
      <c r="G200" s="86"/>
      <c r="H200" s="86"/>
      <c r="I200" s="98"/>
      <c r="J200" s="98"/>
      <c r="K200" s="30"/>
      <c r="L200" s="27"/>
      <c r="M200" s="27"/>
      <c r="N200" s="20"/>
      <c r="O200" s="20"/>
      <c r="P200" s="20"/>
      <c r="Q200" s="20"/>
      <c r="R200" s="15"/>
    </row>
    <row r="201" spans="1:18" s="7" customFormat="1" ht="14.25" customHeight="1">
      <c r="A201" s="114" t="s">
        <v>111</v>
      </c>
      <c r="B201" s="96" t="s">
        <v>23</v>
      </c>
      <c r="C201" s="95"/>
      <c r="D201" s="95"/>
      <c r="E201" s="95"/>
      <c r="F201" s="97">
        <f>F203</f>
        <v>3089.2</v>
      </c>
      <c r="G201" s="83"/>
      <c r="H201" s="83"/>
      <c r="I201" s="97">
        <f>I203</f>
        <v>3268.2</v>
      </c>
      <c r="J201" s="99">
        <f>J203</f>
        <v>3520</v>
      </c>
      <c r="K201" s="75"/>
      <c r="L201" s="37"/>
      <c r="M201" s="37"/>
      <c r="N201" s="38"/>
      <c r="O201" s="38"/>
      <c r="P201" s="38"/>
      <c r="Q201" s="38"/>
      <c r="R201" s="19"/>
    </row>
    <row r="202" spans="1:18" s="4" customFormat="1" ht="24.75" customHeight="1">
      <c r="A202" s="114"/>
      <c r="B202" s="96"/>
      <c r="C202" s="95"/>
      <c r="D202" s="95"/>
      <c r="E202" s="95"/>
      <c r="F202" s="97"/>
      <c r="G202" s="80" t="e">
        <f>#REF!+#REF!+#REF!+#REF!</f>
        <v>#REF!</v>
      </c>
      <c r="H202" s="80" t="e">
        <f>#REF!+#REF!+#REF!+#REF!</f>
        <v>#REF!</v>
      </c>
      <c r="I202" s="97"/>
      <c r="J202" s="99"/>
      <c r="K202" s="73"/>
      <c r="L202" s="39"/>
      <c r="M202" s="39"/>
      <c r="N202" s="40"/>
      <c r="O202" s="40"/>
      <c r="P202" s="40"/>
      <c r="Q202" s="40"/>
      <c r="R202" s="26"/>
    </row>
    <row r="203" spans="1:18" ht="14.25" customHeight="1">
      <c r="A203" s="42" t="s">
        <v>31</v>
      </c>
      <c r="B203" s="60" t="str">
        <f>B$201</f>
        <v>08</v>
      </c>
      <c r="C203" s="60" t="s">
        <v>17</v>
      </c>
      <c r="D203" s="60"/>
      <c r="E203" s="60"/>
      <c r="F203" s="80">
        <f>F204+F210</f>
        <v>3089.2</v>
      </c>
      <c r="G203" s="83"/>
      <c r="H203" s="83"/>
      <c r="I203" s="80">
        <f>I204+I210</f>
        <v>3268.2</v>
      </c>
      <c r="J203" s="80">
        <f>J204+J210</f>
        <v>3520</v>
      </c>
      <c r="K203" s="30"/>
      <c r="L203" s="27"/>
      <c r="M203" s="27"/>
      <c r="N203" s="20"/>
      <c r="O203" s="20"/>
      <c r="P203" s="20"/>
      <c r="Q203" s="20"/>
      <c r="R203" s="15"/>
    </row>
    <row r="204" spans="1:18" s="2" customFormat="1" ht="14.25" customHeight="1">
      <c r="A204" s="110" t="s">
        <v>165</v>
      </c>
      <c r="B204" s="96" t="s">
        <v>23</v>
      </c>
      <c r="C204" s="96" t="s">
        <v>17</v>
      </c>
      <c r="D204" s="96" t="s">
        <v>43</v>
      </c>
      <c r="E204" s="96"/>
      <c r="F204" s="97">
        <f>F206</f>
        <v>2</v>
      </c>
      <c r="G204" s="80"/>
      <c r="H204" s="80"/>
      <c r="I204" s="97">
        <f>I206</f>
        <v>2</v>
      </c>
      <c r="J204" s="99">
        <f>J206</f>
        <v>2</v>
      </c>
      <c r="K204" s="72"/>
      <c r="L204" s="28"/>
      <c r="M204" s="28"/>
      <c r="N204" s="11"/>
      <c r="O204" s="11"/>
      <c r="P204" s="11"/>
      <c r="Q204" s="11"/>
      <c r="R204" s="22"/>
    </row>
    <row r="205" spans="1:18" s="2" customFormat="1" ht="14.25" customHeight="1">
      <c r="A205" s="110"/>
      <c r="B205" s="96"/>
      <c r="C205" s="96"/>
      <c r="D205" s="96"/>
      <c r="E205" s="96"/>
      <c r="F205" s="97"/>
      <c r="G205" s="80"/>
      <c r="H205" s="80"/>
      <c r="I205" s="97"/>
      <c r="J205" s="99"/>
      <c r="K205" s="72"/>
      <c r="L205" s="28"/>
      <c r="M205" s="28"/>
      <c r="N205" s="11"/>
      <c r="O205" s="11"/>
      <c r="P205" s="11"/>
      <c r="Q205" s="11"/>
      <c r="R205" s="22"/>
    </row>
    <row r="206" spans="1:18" s="2" customFormat="1" ht="14.25" customHeight="1">
      <c r="A206" s="104" t="s">
        <v>166</v>
      </c>
      <c r="B206" s="95" t="str">
        <f>B$201</f>
        <v>08</v>
      </c>
      <c r="C206" s="95" t="str">
        <f>C203</f>
        <v>01</v>
      </c>
      <c r="D206" s="95" t="s">
        <v>38</v>
      </c>
      <c r="E206" s="96"/>
      <c r="F206" s="94">
        <f>F208</f>
        <v>2</v>
      </c>
      <c r="G206" s="80"/>
      <c r="H206" s="80"/>
      <c r="I206" s="94">
        <f>I208</f>
        <v>2</v>
      </c>
      <c r="J206" s="98">
        <f>J208</f>
        <v>2</v>
      </c>
      <c r="K206" s="72"/>
      <c r="L206" s="28"/>
      <c r="M206" s="28"/>
      <c r="N206" s="11"/>
      <c r="O206" s="11"/>
      <c r="P206" s="11"/>
      <c r="Q206" s="11"/>
      <c r="R206" s="22"/>
    </row>
    <row r="207" spans="1:18" s="2" customFormat="1" ht="22.5" customHeight="1">
      <c r="A207" s="104"/>
      <c r="B207" s="95"/>
      <c r="C207" s="95"/>
      <c r="D207" s="95"/>
      <c r="E207" s="96"/>
      <c r="F207" s="94"/>
      <c r="G207" s="82" t="e">
        <f>#REF!</f>
        <v>#REF!</v>
      </c>
      <c r="H207" s="82" t="e">
        <f>#REF!</f>
        <v>#REF!</v>
      </c>
      <c r="I207" s="94"/>
      <c r="J207" s="98"/>
      <c r="K207" s="30"/>
      <c r="L207" s="27"/>
      <c r="M207" s="27"/>
      <c r="N207" s="20"/>
      <c r="O207" s="20"/>
      <c r="P207" s="20"/>
      <c r="Q207" s="20"/>
      <c r="R207" s="22"/>
    </row>
    <row r="208" spans="1:18" ht="14.25" customHeight="1">
      <c r="A208" s="100" t="s">
        <v>151</v>
      </c>
      <c r="B208" s="95" t="str">
        <f>B$201</f>
        <v>08</v>
      </c>
      <c r="C208" s="95" t="str">
        <f>C203</f>
        <v>01</v>
      </c>
      <c r="D208" s="95" t="s">
        <v>38</v>
      </c>
      <c r="E208" s="95" t="s">
        <v>122</v>
      </c>
      <c r="F208" s="94">
        <v>2</v>
      </c>
      <c r="G208" s="83">
        <f>11260+2858</f>
        <v>14118</v>
      </c>
      <c r="H208" s="83">
        <f>11613+2889</f>
        <v>14502</v>
      </c>
      <c r="I208" s="98">
        <v>2</v>
      </c>
      <c r="J208" s="98">
        <v>2</v>
      </c>
      <c r="K208" s="30"/>
      <c r="L208" s="27"/>
      <c r="M208" s="27"/>
      <c r="N208" s="20"/>
      <c r="O208" s="20"/>
      <c r="P208" s="20"/>
      <c r="Q208" s="20"/>
      <c r="R208" s="15"/>
    </row>
    <row r="209" spans="1:18" ht="14.25" customHeight="1">
      <c r="A209" s="100"/>
      <c r="B209" s="95"/>
      <c r="C209" s="95"/>
      <c r="D209" s="95"/>
      <c r="E209" s="95"/>
      <c r="F209" s="94"/>
      <c r="G209" s="83"/>
      <c r="H209" s="83"/>
      <c r="I209" s="98"/>
      <c r="J209" s="98"/>
      <c r="K209" s="30"/>
      <c r="L209" s="27"/>
      <c r="M209" s="27"/>
      <c r="N209" s="20"/>
      <c r="O209" s="20"/>
      <c r="P209" s="20"/>
      <c r="Q209" s="20"/>
      <c r="R209" s="15"/>
    </row>
    <row r="210" spans="1:18" ht="14.25" customHeight="1">
      <c r="A210" s="49" t="s">
        <v>112</v>
      </c>
      <c r="B210" s="60" t="s">
        <v>23</v>
      </c>
      <c r="C210" s="60" t="s">
        <v>17</v>
      </c>
      <c r="D210" s="60" t="s">
        <v>113</v>
      </c>
      <c r="E210" s="60"/>
      <c r="F210" s="80">
        <f>F211</f>
        <v>3087.2</v>
      </c>
      <c r="G210" s="83"/>
      <c r="H210" s="83"/>
      <c r="I210" s="80">
        <f>I211</f>
        <v>3266.2</v>
      </c>
      <c r="J210" s="80">
        <f>J211</f>
        <v>3518</v>
      </c>
      <c r="K210" s="3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100" t="s">
        <v>114</v>
      </c>
      <c r="B211" s="95" t="s">
        <v>23</v>
      </c>
      <c r="C211" s="95" t="s">
        <v>17</v>
      </c>
      <c r="D211" s="95" t="s">
        <v>138</v>
      </c>
      <c r="E211" s="95"/>
      <c r="F211" s="94">
        <f>F213</f>
        <v>3087.2</v>
      </c>
      <c r="G211" s="83"/>
      <c r="H211" s="83"/>
      <c r="I211" s="94">
        <f>I213</f>
        <v>3266.2</v>
      </c>
      <c r="J211" s="94">
        <f>J213</f>
        <v>3518</v>
      </c>
      <c r="K211" s="3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100"/>
      <c r="B212" s="95"/>
      <c r="C212" s="95"/>
      <c r="D212" s="95"/>
      <c r="E212" s="95"/>
      <c r="F212" s="94"/>
      <c r="G212" s="83"/>
      <c r="H212" s="83"/>
      <c r="I212" s="94"/>
      <c r="J212" s="94"/>
      <c r="K212" s="3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100" t="s">
        <v>130</v>
      </c>
      <c r="B213" s="95" t="s">
        <v>23</v>
      </c>
      <c r="C213" s="95" t="s">
        <v>17</v>
      </c>
      <c r="D213" s="95" t="s">
        <v>138</v>
      </c>
      <c r="E213" s="95" t="s">
        <v>129</v>
      </c>
      <c r="F213" s="94">
        <v>3087.2</v>
      </c>
      <c r="G213" s="82">
        <v>2436</v>
      </c>
      <c r="H213" s="82">
        <v>2558</v>
      </c>
      <c r="I213" s="94">
        <v>3266.2</v>
      </c>
      <c r="J213" s="98">
        <v>3518</v>
      </c>
      <c r="K213" s="3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100"/>
      <c r="B214" s="95"/>
      <c r="C214" s="95"/>
      <c r="D214" s="95"/>
      <c r="E214" s="95"/>
      <c r="F214" s="94"/>
      <c r="G214" s="82"/>
      <c r="H214" s="82"/>
      <c r="I214" s="94"/>
      <c r="J214" s="98"/>
      <c r="K214" s="30"/>
      <c r="L214" s="27"/>
      <c r="M214" s="27"/>
      <c r="N214" s="20"/>
      <c r="O214" s="20"/>
      <c r="P214" s="20"/>
      <c r="Q214" s="20"/>
      <c r="R214" s="15"/>
    </row>
    <row r="215" spans="1:18" ht="18.75" customHeight="1">
      <c r="A215" s="100"/>
      <c r="B215" s="95"/>
      <c r="C215" s="95"/>
      <c r="D215" s="95"/>
      <c r="E215" s="95"/>
      <c r="F215" s="94"/>
      <c r="G215" s="82">
        <v>718</v>
      </c>
      <c r="H215" s="82">
        <v>661</v>
      </c>
      <c r="I215" s="94"/>
      <c r="J215" s="98"/>
      <c r="K215" s="30"/>
      <c r="L215" s="27"/>
      <c r="M215" s="27"/>
      <c r="N215" s="20"/>
      <c r="O215" s="20"/>
      <c r="P215" s="20"/>
      <c r="Q215" s="20"/>
      <c r="R215" s="15"/>
    </row>
    <row r="216" spans="1:18" s="4" customFormat="1" ht="14.25" customHeight="1">
      <c r="A216" s="59" t="s">
        <v>115</v>
      </c>
      <c r="B216" s="60" t="s">
        <v>116</v>
      </c>
      <c r="C216" s="36"/>
      <c r="D216" s="60"/>
      <c r="E216" s="60"/>
      <c r="F216" s="80">
        <f>F217</f>
        <v>10</v>
      </c>
      <c r="G216" s="80" t="e">
        <f>#REF!+#REF!+#REF!+#REF!+#REF!+G217+#REF!</f>
        <v>#REF!</v>
      </c>
      <c r="H216" s="80" t="e">
        <f>#REF!+#REF!+#REF!+#REF!+#REF!+H217+#REF!</f>
        <v>#REF!</v>
      </c>
      <c r="I216" s="80">
        <f>I217</f>
        <v>10</v>
      </c>
      <c r="J216" s="80">
        <f>J217</f>
        <v>10</v>
      </c>
      <c r="K216" s="73"/>
      <c r="L216" s="39"/>
      <c r="M216" s="39"/>
      <c r="N216" s="40"/>
      <c r="O216" s="40"/>
      <c r="P216" s="40"/>
      <c r="Q216" s="40"/>
      <c r="R216" s="26"/>
    </row>
    <row r="217" spans="1:18" ht="14.25" customHeight="1">
      <c r="A217" s="43" t="s">
        <v>65</v>
      </c>
      <c r="B217" s="60" t="str">
        <f>B$216</f>
        <v>11</v>
      </c>
      <c r="C217" s="60" t="s">
        <v>17</v>
      </c>
      <c r="D217" s="60"/>
      <c r="E217" s="60"/>
      <c r="F217" s="80">
        <f>F221</f>
        <v>10</v>
      </c>
      <c r="G217" s="80" t="e">
        <f>G218+#REF!+#REF!</f>
        <v>#REF!</v>
      </c>
      <c r="H217" s="80" t="e">
        <f>H218+#REF!+#REF!</f>
        <v>#REF!</v>
      </c>
      <c r="I217" s="80">
        <f>I221</f>
        <v>10</v>
      </c>
      <c r="J217" s="80">
        <f>J221</f>
        <v>10</v>
      </c>
      <c r="K217" s="72"/>
      <c r="L217" s="28"/>
      <c r="M217" s="28"/>
      <c r="N217" s="11"/>
      <c r="O217" s="11"/>
      <c r="P217" s="11"/>
      <c r="Q217" s="11"/>
      <c r="R217" s="15"/>
    </row>
    <row r="218" spans="1:18" ht="14.25" customHeight="1" hidden="1">
      <c r="A218" s="44" t="s">
        <v>45</v>
      </c>
      <c r="B218" s="36" t="str">
        <f>B$216</f>
        <v>11</v>
      </c>
      <c r="C218" s="36" t="str">
        <f>C217</f>
        <v>01</v>
      </c>
      <c r="D218" s="36" t="s">
        <v>44</v>
      </c>
      <c r="E218" s="60"/>
      <c r="F218" s="82">
        <f>F220</f>
        <v>0</v>
      </c>
      <c r="G218" s="82">
        <f>G220</f>
        <v>0</v>
      </c>
      <c r="H218" s="82">
        <f>H220</f>
        <v>0</v>
      </c>
      <c r="I218" s="83"/>
      <c r="J218" s="83"/>
      <c r="K218" s="72"/>
      <c r="L218" s="28"/>
      <c r="M218" s="28"/>
      <c r="N218" s="11"/>
      <c r="O218" s="11"/>
      <c r="P218" s="11"/>
      <c r="Q218" s="11"/>
      <c r="R218" s="15"/>
    </row>
    <row r="219" spans="1:18" ht="14.25" customHeight="1" hidden="1">
      <c r="A219" s="44" t="s">
        <v>61</v>
      </c>
      <c r="B219" s="60"/>
      <c r="C219" s="60"/>
      <c r="D219" s="60"/>
      <c r="E219" s="60"/>
      <c r="F219" s="80"/>
      <c r="G219" s="80"/>
      <c r="H219" s="80"/>
      <c r="I219" s="81"/>
      <c r="J219" s="81"/>
      <c r="K219" s="72"/>
      <c r="L219" s="28"/>
      <c r="M219" s="28"/>
      <c r="N219" s="11"/>
      <c r="O219" s="11"/>
      <c r="P219" s="11"/>
      <c r="Q219" s="11"/>
      <c r="R219" s="15"/>
    </row>
    <row r="220" spans="1:18" ht="14.25" customHeight="1" hidden="1">
      <c r="A220" s="44" t="s">
        <v>60</v>
      </c>
      <c r="B220" s="36" t="str">
        <f>B$216</f>
        <v>11</v>
      </c>
      <c r="C220" s="36" t="str">
        <f>C217</f>
        <v>01</v>
      </c>
      <c r="D220" s="36" t="str">
        <f>D218</f>
        <v>102 00 00</v>
      </c>
      <c r="E220" s="36" t="s">
        <v>55</v>
      </c>
      <c r="F220" s="82"/>
      <c r="G220" s="82"/>
      <c r="H220" s="82"/>
      <c r="I220" s="83"/>
      <c r="J220" s="83"/>
      <c r="K220" s="72"/>
      <c r="L220" s="28"/>
      <c r="M220" s="28"/>
      <c r="N220" s="11"/>
      <c r="O220" s="11"/>
      <c r="P220" s="11"/>
      <c r="Q220" s="11"/>
      <c r="R220" s="15"/>
    </row>
    <row r="221" spans="1:18" ht="14.25" customHeight="1">
      <c r="A221" s="100" t="s">
        <v>117</v>
      </c>
      <c r="B221" s="95" t="str">
        <f>B$216</f>
        <v>11</v>
      </c>
      <c r="C221" s="95" t="str">
        <f>C217</f>
        <v>01</v>
      </c>
      <c r="D221" s="95" t="s">
        <v>29</v>
      </c>
      <c r="E221" s="95"/>
      <c r="F221" s="94">
        <f>F223</f>
        <v>10</v>
      </c>
      <c r="G221" s="83"/>
      <c r="H221" s="83"/>
      <c r="I221" s="94">
        <f>I223</f>
        <v>10</v>
      </c>
      <c r="J221" s="98">
        <f>J223</f>
        <v>10</v>
      </c>
      <c r="K221" s="3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100"/>
      <c r="B222" s="95"/>
      <c r="C222" s="95"/>
      <c r="D222" s="95"/>
      <c r="E222" s="95"/>
      <c r="F222" s="94"/>
      <c r="G222" s="83">
        <f>14337+884</f>
        <v>15221</v>
      </c>
      <c r="H222" s="83">
        <f>15266+938</f>
        <v>16204</v>
      </c>
      <c r="I222" s="94"/>
      <c r="J222" s="98"/>
      <c r="K222" s="3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100" t="s">
        <v>167</v>
      </c>
      <c r="B223" s="95" t="str">
        <f>B$216</f>
        <v>11</v>
      </c>
      <c r="C223" s="95" t="str">
        <f>C217</f>
        <v>01</v>
      </c>
      <c r="D223" s="95" t="s">
        <v>30</v>
      </c>
      <c r="E223" s="95"/>
      <c r="F223" s="94">
        <f>F225</f>
        <v>10</v>
      </c>
      <c r="G223" s="86"/>
      <c r="H223" s="86"/>
      <c r="I223" s="94">
        <f>I225</f>
        <v>10</v>
      </c>
      <c r="J223" s="98">
        <f>J225</f>
        <v>10</v>
      </c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100"/>
      <c r="B224" s="95"/>
      <c r="C224" s="95"/>
      <c r="D224" s="95"/>
      <c r="E224" s="95"/>
      <c r="F224" s="94"/>
      <c r="G224" s="86"/>
      <c r="H224" s="86"/>
      <c r="I224" s="94"/>
      <c r="J224" s="98"/>
      <c r="K224" s="3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100" t="s">
        <v>151</v>
      </c>
      <c r="B225" s="95" t="str">
        <f>B$216</f>
        <v>11</v>
      </c>
      <c r="C225" s="95" t="str">
        <f>C217</f>
        <v>01</v>
      </c>
      <c r="D225" s="95" t="str">
        <f>D223</f>
        <v>512 97 00</v>
      </c>
      <c r="E225" s="95" t="s">
        <v>122</v>
      </c>
      <c r="F225" s="94">
        <v>10</v>
      </c>
      <c r="G225" s="87">
        <f>G226</f>
        <v>0</v>
      </c>
      <c r="H225" s="87">
        <f>H226</f>
        <v>0</v>
      </c>
      <c r="I225" s="98">
        <v>10</v>
      </c>
      <c r="J225" s="98">
        <v>10</v>
      </c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100"/>
      <c r="B226" s="95"/>
      <c r="C226" s="95"/>
      <c r="D226" s="95"/>
      <c r="E226" s="95"/>
      <c r="F226" s="94"/>
      <c r="G226" s="86"/>
      <c r="H226" s="86"/>
      <c r="I226" s="98"/>
      <c r="J226" s="98"/>
      <c r="K226" s="3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43" t="s">
        <v>53</v>
      </c>
      <c r="B227" s="36"/>
      <c r="C227" s="36"/>
      <c r="D227" s="36"/>
      <c r="E227" s="60"/>
      <c r="F227" s="80">
        <f>F18+F89+F98+F135+F141+F192+F201+F216</f>
        <v>17320.6</v>
      </c>
      <c r="G227" s="80" t="e">
        <f>G18+G99+#REF!+#REF!+G141+G192+G202+G216+#REF!+#REF!+#REF!</f>
        <v>#REF!</v>
      </c>
      <c r="H227" s="80" t="e">
        <f>H18+H99+#REF!+#REF!+H141+H192+H202+H216+#REF!+#REF!+#REF!</f>
        <v>#REF!</v>
      </c>
      <c r="I227" s="80">
        <f>I18+I89+I98+I135+I141+I192+I201+I216</f>
        <v>17820.3</v>
      </c>
      <c r="J227" s="80">
        <f>J18+J89+J98+J135+J141+J192+J201+J216</f>
        <v>19099.4</v>
      </c>
      <c r="K227" s="72"/>
      <c r="L227" s="28"/>
      <c r="M227" s="11"/>
      <c r="N227" s="11"/>
      <c r="O227" s="54"/>
      <c r="P227" s="11"/>
      <c r="Q227" s="11"/>
      <c r="R227" s="55"/>
    </row>
    <row r="228" spans="2:17" ht="0.75" customHeight="1">
      <c r="B228" s="36"/>
      <c r="C228" s="36"/>
      <c r="D228" s="36"/>
      <c r="E228" s="36"/>
      <c r="F228" s="88"/>
      <c r="G228" s="88"/>
      <c r="H228" s="88"/>
      <c r="I228" s="89"/>
      <c r="J228" s="89"/>
      <c r="K228" s="52"/>
      <c r="L228" s="52"/>
      <c r="M228" s="52"/>
      <c r="N228" s="52"/>
      <c r="O228" s="52"/>
      <c r="P228" s="52"/>
      <c r="Q228" s="52"/>
    </row>
    <row r="229" spans="2:17" ht="14.25" customHeight="1" hidden="1">
      <c r="B229" s="36"/>
      <c r="C229" s="36"/>
      <c r="D229" s="113"/>
      <c r="E229" s="113"/>
      <c r="F229" s="113"/>
      <c r="G229" s="90"/>
      <c r="H229" s="90"/>
      <c r="I229" s="91"/>
      <c r="J229" s="91"/>
      <c r="K229" s="30"/>
      <c r="L229" s="30"/>
      <c r="M229" s="30"/>
      <c r="N229" s="30"/>
      <c r="O229" s="30"/>
      <c r="P229" s="30"/>
      <c r="Q229" s="30"/>
    </row>
    <row r="230" spans="2:17" ht="14.25" customHeight="1">
      <c r="B230" s="36"/>
      <c r="C230" s="36"/>
      <c r="D230" s="36"/>
      <c r="E230" s="36"/>
      <c r="F230" s="92"/>
      <c r="G230" s="92"/>
      <c r="H230" s="92"/>
      <c r="I230" s="93"/>
      <c r="J230" s="93"/>
      <c r="K230" s="53"/>
      <c r="L230" s="53"/>
      <c r="M230" s="53"/>
      <c r="N230" s="53"/>
      <c r="O230" s="53"/>
      <c r="P230" s="53"/>
      <c r="Q230" s="53"/>
    </row>
    <row r="231" spans="2:17" ht="14.25" customHeight="1">
      <c r="B231" s="36"/>
      <c r="C231" s="36"/>
      <c r="D231" s="36"/>
      <c r="E231" s="36"/>
      <c r="F231" s="90"/>
      <c r="G231" s="90"/>
      <c r="H231" s="90"/>
      <c r="I231" s="90"/>
      <c r="J231" s="91"/>
      <c r="K231" s="30"/>
      <c r="L231" s="30"/>
      <c r="M231" s="30"/>
      <c r="N231" s="30"/>
      <c r="O231" s="30"/>
      <c r="P231" s="30"/>
      <c r="Q231" s="30"/>
    </row>
    <row r="232" spans="10:15" ht="14.25" customHeight="1">
      <c r="J232" s="30"/>
      <c r="K232" s="30"/>
      <c r="L232" s="30"/>
      <c r="M232" s="30"/>
      <c r="N232" s="30"/>
      <c r="O232" s="30"/>
    </row>
    <row r="233" spans="10:15" ht="14.25" customHeight="1">
      <c r="J233" s="30"/>
      <c r="K233" s="30"/>
      <c r="L233" s="30"/>
      <c r="M233" s="30"/>
      <c r="N233" s="30"/>
      <c r="O233" s="30"/>
    </row>
    <row r="234" spans="10:15" ht="14.25" customHeight="1">
      <c r="J234" s="30"/>
      <c r="K234" s="30"/>
      <c r="L234" s="30"/>
      <c r="M234" s="30"/>
      <c r="N234" s="30"/>
      <c r="O234" s="30"/>
    </row>
    <row r="235" spans="10:15" ht="14.25" customHeight="1">
      <c r="J235" s="30"/>
      <c r="K235" s="30"/>
      <c r="L235" s="30"/>
      <c r="M235" s="30"/>
      <c r="N235" s="30"/>
      <c r="O235" s="30"/>
    </row>
    <row r="236" spans="10:15" ht="14.25" customHeight="1">
      <c r="J236" s="30"/>
      <c r="K236" s="30"/>
      <c r="L236" s="30"/>
      <c r="M236" s="30"/>
      <c r="N236" s="30"/>
      <c r="O236" s="30"/>
    </row>
    <row r="237" spans="10:14" ht="14.25" customHeight="1">
      <c r="J237" s="30"/>
      <c r="K237" s="30"/>
      <c r="L237" s="30"/>
      <c r="M237" s="30"/>
      <c r="N237" s="30"/>
    </row>
  </sheetData>
  <sheetProtection/>
  <mergeCells count="411">
    <mergeCell ref="I190:I191"/>
    <mergeCell ref="B164:B167"/>
    <mergeCell ref="I164:I167"/>
    <mergeCell ref="B161:B163"/>
    <mergeCell ref="C161:C163"/>
    <mergeCell ref="E164:E167"/>
    <mergeCell ref="F164:F167"/>
    <mergeCell ref="B190:B191"/>
    <mergeCell ref="F161:F163"/>
    <mergeCell ref="B183:B184"/>
    <mergeCell ref="D157:D160"/>
    <mergeCell ref="E157:E160"/>
    <mergeCell ref="F157:F160"/>
    <mergeCell ref="J149:J152"/>
    <mergeCell ref="B153:B154"/>
    <mergeCell ref="C153:C154"/>
    <mergeCell ref="I149:I152"/>
    <mergeCell ref="J190:J191"/>
    <mergeCell ref="I180:I181"/>
    <mergeCell ref="J180:J181"/>
    <mergeCell ref="C180:C181"/>
    <mergeCell ref="D180:D181"/>
    <mergeCell ref="J157:J160"/>
    <mergeCell ref="C164:C167"/>
    <mergeCell ref="J171:J173"/>
    <mergeCell ref="J174:J176"/>
    <mergeCell ref="E161:E163"/>
    <mergeCell ref="B144:B146"/>
    <mergeCell ref="B149:B152"/>
    <mergeCell ref="C149:C152"/>
    <mergeCell ref="F149:F152"/>
    <mergeCell ref="I147:I148"/>
    <mergeCell ref="C144:C146"/>
    <mergeCell ref="D144:D146"/>
    <mergeCell ref="E144:E146"/>
    <mergeCell ref="I161:I163"/>
    <mergeCell ref="J161:J163"/>
    <mergeCell ref="B168:B170"/>
    <mergeCell ref="F171:F173"/>
    <mergeCell ref="I171:I173"/>
    <mergeCell ref="I157:I160"/>
    <mergeCell ref="B157:B160"/>
    <mergeCell ref="C168:C170"/>
    <mergeCell ref="D161:D163"/>
    <mergeCell ref="C157:C160"/>
    <mergeCell ref="B56:B58"/>
    <mergeCell ref="C56:C58"/>
    <mergeCell ref="D56:D58"/>
    <mergeCell ref="E56:E58"/>
    <mergeCell ref="F56:F58"/>
    <mergeCell ref="J56:J58"/>
    <mergeCell ref="B223:B224"/>
    <mergeCell ref="A171:A173"/>
    <mergeCell ref="B171:B173"/>
    <mergeCell ref="C171:C173"/>
    <mergeCell ref="D171:D173"/>
    <mergeCell ref="E171:E173"/>
    <mergeCell ref="C190:C191"/>
    <mergeCell ref="D190:D191"/>
    <mergeCell ref="E190:E191"/>
    <mergeCell ref="B180:B181"/>
    <mergeCell ref="J225:J226"/>
    <mergeCell ref="B225:B226"/>
    <mergeCell ref="C225:C226"/>
    <mergeCell ref="D225:D226"/>
    <mergeCell ref="E225:E226"/>
    <mergeCell ref="F225:F226"/>
    <mergeCell ref="I225:I226"/>
    <mergeCell ref="I213:I215"/>
    <mergeCell ref="J213:J215"/>
    <mergeCell ref="B221:B222"/>
    <mergeCell ref="C221:C222"/>
    <mergeCell ref="D221:D222"/>
    <mergeCell ref="E221:E222"/>
    <mergeCell ref="F221:F222"/>
    <mergeCell ref="I221:I222"/>
    <mergeCell ref="J221:J222"/>
    <mergeCell ref="J211:J212"/>
    <mergeCell ref="B213:B215"/>
    <mergeCell ref="C213:C215"/>
    <mergeCell ref="D213:D215"/>
    <mergeCell ref="E213:E215"/>
    <mergeCell ref="B211:B212"/>
    <mergeCell ref="C211:C212"/>
    <mergeCell ref="D211:D212"/>
    <mergeCell ref="E211:E212"/>
    <mergeCell ref="F213:F215"/>
    <mergeCell ref="J206:J207"/>
    <mergeCell ref="B208:B209"/>
    <mergeCell ref="C208:C209"/>
    <mergeCell ref="D208:D209"/>
    <mergeCell ref="E208:E209"/>
    <mergeCell ref="F208:F209"/>
    <mergeCell ref="I208:I209"/>
    <mergeCell ref="J208:J209"/>
    <mergeCell ref="B206:B207"/>
    <mergeCell ref="I206:I207"/>
    <mergeCell ref="I201:I202"/>
    <mergeCell ref="D201:D202"/>
    <mergeCell ref="E201:E202"/>
    <mergeCell ref="F201:F202"/>
    <mergeCell ref="F211:F212"/>
    <mergeCell ref="I211:I212"/>
    <mergeCell ref="B201:B202"/>
    <mergeCell ref="C201:C202"/>
    <mergeCell ref="C206:C207"/>
    <mergeCell ref="D206:D207"/>
    <mergeCell ref="E206:E207"/>
    <mergeCell ref="F206:F207"/>
    <mergeCell ref="E180:E181"/>
    <mergeCell ref="F180:F181"/>
    <mergeCell ref="J201:J202"/>
    <mergeCell ref="B204:B205"/>
    <mergeCell ref="C204:C205"/>
    <mergeCell ref="D204:D205"/>
    <mergeCell ref="E204:E205"/>
    <mergeCell ref="F204:F205"/>
    <mergeCell ref="I204:I205"/>
    <mergeCell ref="J204:J205"/>
    <mergeCell ref="B174:B176"/>
    <mergeCell ref="C174:C176"/>
    <mergeCell ref="D168:D170"/>
    <mergeCell ref="E168:E170"/>
    <mergeCell ref="F168:F170"/>
    <mergeCell ref="I168:I170"/>
    <mergeCell ref="I174:I176"/>
    <mergeCell ref="D174:D176"/>
    <mergeCell ref="E174:E176"/>
    <mergeCell ref="F174:F176"/>
    <mergeCell ref="J168:J170"/>
    <mergeCell ref="J196:J197"/>
    <mergeCell ref="B199:B200"/>
    <mergeCell ref="J164:J167"/>
    <mergeCell ref="D164:D167"/>
    <mergeCell ref="D153:D154"/>
    <mergeCell ref="E153:E154"/>
    <mergeCell ref="F153:F154"/>
    <mergeCell ref="B186:B187"/>
    <mergeCell ref="C186:C187"/>
    <mergeCell ref="J147:J148"/>
    <mergeCell ref="I153:I154"/>
    <mergeCell ref="J153:J154"/>
    <mergeCell ref="D149:D152"/>
    <mergeCell ref="E149:E152"/>
    <mergeCell ref="B147:B148"/>
    <mergeCell ref="C147:C148"/>
    <mergeCell ref="D147:D148"/>
    <mergeCell ref="E147:E148"/>
    <mergeCell ref="F147:F148"/>
    <mergeCell ref="I139:I140"/>
    <mergeCell ref="J139:J140"/>
    <mergeCell ref="B139:B140"/>
    <mergeCell ref="F144:F146"/>
    <mergeCell ref="I144:I146"/>
    <mergeCell ref="J144:J146"/>
    <mergeCell ref="C139:C140"/>
    <mergeCell ref="D139:D140"/>
    <mergeCell ref="E139:E140"/>
    <mergeCell ref="F139:F140"/>
    <mergeCell ref="I102:I103"/>
    <mergeCell ref="B98:B99"/>
    <mergeCell ref="J102:J103"/>
    <mergeCell ref="B104:B105"/>
    <mergeCell ref="C104:C105"/>
    <mergeCell ref="D104:D105"/>
    <mergeCell ref="E104:E105"/>
    <mergeCell ref="F104:F105"/>
    <mergeCell ref="I104:I105"/>
    <mergeCell ref="J104:J105"/>
    <mergeCell ref="A102:A103"/>
    <mergeCell ref="B102:B103"/>
    <mergeCell ref="C102:C103"/>
    <mergeCell ref="D102:D103"/>
    <mergeCell ref="E102:E103"/>
    <mergeCell ref="F102:F103"/>
    <mergeCell ref="C98:C99"/>
    <mergeCell ref="D98:D99"/>
    <mergeCell ref="E98:E99"/>
    <mergeCell ref="F98:F99"/>
    <mergeCell ref="I93:I94"/>
    <mergeCell ref="J93:J94"/>
    <mergeCell ref="J96:J97"/>
    <mergeCell ref="I98:I99"/>
    <mergeCell ref="J98:J99"/>
    <mergeCell ref="B96:B97"/>
    <mergeCell ref="C96:C97"/>
    <mergeCell ref="D96:D97"/>
    <mergeCell ref="E96:E97"/>
    <mergeCell ref="F96:F97"/>
    <mergeCell ref="I96:I97"/>
    <mergeCell ref="B93:B94"/>
    <mergeCell ref="C93:C94"/>
    <mergeCell ref="D93:D94"/>
    <mergeCell ref="E93:E94"/>
    <mergeCell ref="F93:F94"/>
    <mergeCell ref="J87:J88"/>
    <mergeCell ref="I91:I92"/>
    <mergeCell ref="J91:J92"/>
    <mergeCell ref="B87:B88"/>
    <mergeCell ref="C87:C88"/>
    <mergeCell ref="A91:A92"/>
    <mergeCell ref="B91:B92"/>
    <mergeCell ref="C91:C92"/>
    <mergeCell ref="D91:D92"/>
    <mergeCell ref="E91:E92"/>
    <mergeCell ref="F91:F92"/>
    <mergeCell ref="D87:D88"/>
    <mergeCell ref="E87:E88"/>
    <mergeCell ref="B77:B80"/>
    <mergeCell ref="I81:I82"/>
    <mergeCell ref="B84:B85"/>
    <mergeCell ref="F87:F88"/>
    <mergeCell ref="I87:I88"/>
    <mergeCell ref="I77:I80"/>
    <mergeCell ref="J81:J82"/>
    <mergeCell ref="I84:I85"/>
    <mergeCell ref="J84:J85"/>
    <mergeCell ref="C84:C85"/>
    <mergeCell ref="E84:E85"/>
    <mergeCell ref="C47:C48"/>
    <mergeCell ref="I56:I58"/>
    <mergeCell ref="F84:F85"/>
    <mergeCell ref="D84:D85"/>
    <mergeCell ref="D47:D48"/>
    <mergeCell ref="E47:E48"/>
    <mergeCell ref="C72:C73"/>
    <mergeCell ref="E72:E73"/>
    <mergeCell ref="F52:F55"/>
    <mergeCell ref="I47:I48"/>
    <mergeCell ref="J47:J48"/>
    <mergeCell ref="I52:I55"/>
    <mergeCell ref="J72:J73"/>
    <mergeCell ref="I72:I73"/>
    <mergeCell ref="J52:J55"/>
    <mergeCell ref="B45:B46"/>
    <mergeCell ref="B81:B82"/>
    <mergeCell ref="C81:C82"/>
    <mergeCell ref="D81:D82"/>
    <mergeCell ref="E81:E82"/>
    <mergeCell ref="F81:F82"/>
    <mergeCell ref="B47:B48"/>
    <mergeCell ref="F77:F80"/>
    <mergeCell ref="F72:F73"/>
    <mergeCell ref="B74:B75"/>
    <mergeCell ref="J43:J44"/>
    <mergeCell ref="F45:F46"/>
    <mergeCell ref="I43:I44"/>
    <mergeCell ref="F47:F48"/>
    <mergeCell ref="I45:I46"/>
    <mergeCell ref="J77:J80"/>
    <mergeCell ref="F74:F75"/>
    <mergeCell ref="I74:I75"/>
    <mergeCell ref="J74:J75"/>
    <mergeCell ref="J45:J46"/>
    <mergeCell ref="C43:C44"/>
    <mergeCell ref="D43:D44"/>
    <mergeCell ref="E43:E44"/>
    <mergeCell ref="F43:F44"/>
    <mergeCell ref="C45:C46"/>
    <mergeCell ref="D45:D46"/>
    <mergeCell ref="E45:E46"/>
    <mergeCell ref="D229:F229"/>
    <mergeCell ref="A223:A224"/>
    <mergeCell ref="A225:A226"/>
    <mergeCell ref="A147:A148"/>
    <mergeCell ref="A201:A202"/>
    <mergeCell ref="A190:A191"/>
    <mergeCell ref="A196:A197"/>
    <mergeCell ref="A183:A184"/>
    <mergeCell ref="A164:A167"/>
    <mergeCell ref="A204:A205"/>
    <mergeCell ref="A96:A97"/>
    <mergeCell ref="A47:A48"/>
    <mergeCell ref="A81:A82"/>
    <mergeCell ref="A84:A85"/>
    <mergeCell ref="A72:A73"/>
    <mergeCell ref="A52:A55"/>
    <mergeCell ref="A74:A75"/>
    <mergeCell ref="A56:A58"/>
    <mergeCell ref="A59:A61"/>
    <mergeCell ref="A63:A65"/>
    <mergeCell ref="C22:C25"/>
    <mergeCell ref="D22:D25"/>
    <mergeCell ref="E22:E25"/>
    <mergeCell ref="F22:F25"/>
    <mergeCell ref="A77:A80"/>
    <mergeCell ref="A87:A88"/>
    <mergeCell ref="A45:A46"/>
    <mergeCell ref="C77:C80"/>
    <mergeCell ref="D77:D80"/>
    <mergeCell ref="E77:E80"/>
    <mergeCell ref="C19:C21"/>
    <mergeCell ref="D19:D21"/>
    <mergeCell ref="A28:A29"/>
    <mergeCell ref="B22:B25"/>
    <mergeCell ref="A11:J14"/>
    <mergeCell ref="E19:E21"/>
    <mergeCell ref="F19:F21"/>
    <mergeCell ref="I19:I21"/>
    <mergeCell ref="J19:J21"/>
    <mergeCell ref="A22:A25"/>
    <mergeCell ref="A139:A140"/>
    <mergeCell ref="A157:A160"/>
    <mergeCell ref="A153:A154"/>
    <mergeCell ref="A149:A152"/>
    <mergeCell ref="D1:J8"/>
    <mergeCell ref="A19:A21"/>
    <mergeCell ref="B28:B29"/>
    <mergeCell ref="C28:C29"/>
    <mergeCell ref="D28:D29"/>
    <mergeCell ref="B19:B21"/>
    <mergeCell ref="A199:A200"/>
    <mergeCell ref="A188:A189"/>
    <mergeCell ref="A161:A163"/>
    <mergeCell ref="A168:A170"/>
    <mergeCell ref="A174:A176"/>
    <mergeCell ref="A180:A181"/>
    <mergeCell ref="A144:A146"/>
    <mergeCell ref="A98:A99"/>
    <mergeCell ref="A93:A94"/>
    <mergeCell ref="A104:A105"/>
    <mergeCell ref="A221:A222"/>
    <mergeCell ref="A208:A209"/>
    <mergeCell ref="A206:A207"/>
    <mergeCell ref="A211:A212"/>
    <mergeCell ref="A213:A215"/>
    <mergeCell ref="A186:A187"/>
    <mergeCell ref="A34:A37"/>
    <mergeCell ref="A30:A33"/>
    <mergeCell ref="A43:A44"/>
    <mergeCell ref="I22:I25"/>
    <mergeCell ref="J22:J25"/>
    <mergeCell ref="B30:B33"/>
    <mergeCell ref="C30:C33"/>
    <mergeCell ref="D30:D33"/>
    <mergeCell ref="E30:E33"/>
    <mergeCell ref="I28:I29"/>
    <mergeCell ref="J28:J29"/>
    <mergeCell ref="I34:I37"/>
    <mergeCell ref="J34:J37"/>
    <mergeCell ref="I30:I33"/>
    <mergeCell ref="J30:J33"/>
    <mergeCell ref="E34:E37"/>
    <mergeCell ref="F34:F37"/>
    <mergeCell ref="E28:E29"/>
    <mergeCell ref="F28:F29"/>
    <mergeCell ref="C74:C75"/>
    <mergeCell ref="D74:D75"/>
    <mergeCell ref="E74:E75"/>
    <mergeCell ref="F30:F33"/>
    <mergeCell ref="B72:B73"/>
    <mergeCell ref="B52:B55"/>
    <mergeCell ref="C52:C55"/>
    <mergeCell ref="D52:D55"/>
    <mergeCell ref="E52:E55"/>
    <mergeCell ref="B59:B61"/>
    <mergeCell ref="I199:I200"/>
    <mergeCell ref="J199:J200"/>
    <mergeCell ref="B34:B37"/>
    <mergeCell ref="C34:C37"/>
    <mergeCell ref="D34:D37"/>
    <mergeCell ref="B196:B197"/>
    <mergeCell ref="C196:C197"/>
    <mergeCell ref="D196:D197"/>
    <mergeCell ref="D72:D73"/>
    <mergeCell ref="B43:B44"/>
    <mergeCell ref="C223:C224"/>
    <mergeCell ref="D223:D224"/>
    <mergeCell ref="E223:E224"/>
    <mergeCell ref="F223:F224"/>
    <mergeCell ref="I223:I224"/>
    <mergeCell ref="J223:J224"/>
    <mergeCell ref="B188:B189"/>
    <mergeCell ref="C188:C189"/>
    <mergeCell ref="D188:D189"/>
    <mergeCell ref="E188:E189"/>
    <mergeCell ref="F188:F189"/>
    <mergeCell ref="I188:I189"/>
    <mergeCell ref="J188:J189"/>
    <mergeCell ref="F196:F197"/>
    <mergeCell ref="C183:C184"/>
    <mergeCell ref="D183:D184"/>
    <mergeCell ref="E183:E184"/>
    <mergeCell ref="F183:F184"/>
    <mergeCell ref="I196:I197"/>
    <mergeCell ref="J186:J187"/>
    <mergeCell ref="E196:E197"/>
    <mergeCell ref="F190:F191"/>
    <mergeCell ref="C199:C200"/>
    <mergeCell ref="D199:D200"/>
    <mergeCell ref="E199:E200"/>
    <mergeCell ref="F199:F200"/>
    <mergeCell ref="I183:I184"/>
    <mergeCell ref="J183:J184"/>
    <mergeCell ref="D186:D187"/>
    <mergeCell ref="E186:E187"/>
    <mergeCell ref="F186:F187"/>
    <mergeCell ref="I186:I187"/>
    <mergeCell ref="C59:C61"/>
    <mergeCell ref="D59:D61"/>
    <mergeCell ref="E59:E61"/>
    <mergeCell ref="F59:F61"/>
    <mergeCell ref="I59:I61"/>
    <mergeCell ref="J59:J61"/>
    <mergeCell ref="J63:J65"/>
    <mergeCell ref="B63:B65"/>
    <mergeCell ref="C63:C65"/>
    <mergeCell ref="D63:D65"/>
    <mergeCell ref="E63:E65"/>
    <mergeCell ref="F63:F65"/>
    <mergeCell ref="I63:I65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2012-11-14T11:17:25Z</cp:lastPrinted>
  <dcterms:created xsi:type="dcterms:W3CDTF">2002-10-24T07:52:32Z</dcterms:created>
  <dcterms:modified xsi:type="dcterms:W3CDTF">2012-11-20T08:23:06Z</dcterms:modified>
  <cp:category/>
  <cp:version/>
  <cp:contentType/>
  <cp:contentStatus/>
</cp:coreProperties>
</file>